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5C9"/>
  <workbookPr/>
  <bookViews>
    <workbookView xWindow="22965" yWindow="60" windowWidth="22470" windowHeight="8730" activeTab="0"/>
  </bookViews>
  <sheets>
    <sheet name="Road Concrete PM10 " sheetId="1" r:id="rId1"/>
    <sheet name="Road Concrete PM10 Calc" sheetId="2" r:id="rId2"/>
  </sheets>
  <definedNames>
    <definedName name="_xlnm.Print_Area" localSheetId="0">'Road Concrete PM10 '!$A$1:$K$29</definedName>
    <definedName name="_xlnm.Print_Area" localSheetId="1">'Road Concrete PM10 Calc'!$A$1:$K$30</definedName>
  </definedNames>
  <calcPr fullCalcOnLoad="1"/>
</workbook>
</file>

<file path=xl/sharedStrings.xml><?xml version="1.0" encoding="utf-8"?>
<sst xmlns="http://schemas.openxmlformats.org/spreadsheetml/2006/main" count="91" uniqueCount="54">
  <si>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</si>
  <si>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</si>
  <si>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</si>
  <si>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</si>
  <si>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</si>
  <si>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</si>
  <si>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</si>
  <si>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</si>
  <si>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</si>
  <si>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</si>
  <si>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</si>
  <si>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</si>
  <si>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Process Rate</t>
    </r>
  </si>
  <si>
    <r>
      <t>Emissions are calculated by the multiplication of each corresponding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Rate, % PM, and associated Emission Factor(s)</t>
    </r>
  </si>
  <si>
    <t>% PM From Fly Ash (of total)</t>
  </si>
  <si>
    <t>% PM From Cement (of total)</t>
  </si>
  <si>
    <t>Substances</t>
  </si>
  <si>
    <t>CAS#</t>
  </si>
  <si>
    <t>Wt Fraction Fly Ash*</t>
  </si>
  <si>
    <t>Wt Fraction Cement*</t>
  </si>
  <si>
    <t>Fly Ash LB/HR</t>
  </si>
  <si>
    <t>Fly Ash LB/YR</t>
  </si>
  <si>
    <t>Cement LB/HR</t>
  </si>
  <si>
    <t>Cement LB/YR</t>
  </si>
  <si>
    <t>Total LB/HR</t>
  </si>
  <si>
    <t>Total LB/YR</t>
  </si>
  <si>
    <t>Aluminum</t>
  </si>
  <si>
    <t>Arsenic</t>
  </si>
  <si>
    <t>Beryllium</t>
  </si>
  <si>
    <t>Cadmium</t>
  </si>
  <si>
    <t>Chromium total</t>
  </si>
  <si>
    <t>Copper</t>
  </si>
  <si>
    <t>Hexavalent Chromium</t>
  </si>
  <si>
    <t xml:space="preserve">Lead </t>
  </si>
  <si>
    <t>Manganese</t>
  </si>
  <si>
    <t>Nickel</t>
  </si>
  <si>
    <t>Selenium</t>
  </si>
  <si>
    <t>Zinc</t>
  </si>
  <si>
    <t>References:</t>
  </si>
  <si>
    <t>Pollutants required for toxic reporting: HAPS w/o Risk Factor or Non - HAPs   Current as of update date</t>
  </si>
  <si>
    <t>Not listed in HEARTS EF together but separately as "Concrete Batch Plant - Cement silos (60)" and "Concrete Batch Plant - Fly Ash Silos (61)" , there also is a emission factor from the Kern TEIR lb/ton material (throughput) (26)</t>
  </si>
  <si>
    <t>Compounds tested for, but not detected</t>
  </si>
  <si>
    <t>Asbestos</t>
  </si>
  <si>
    <t>Mercury</t>
  </si>
  <si>
    <t>Silica (crystalline)</t>
  </si>
  <si>
    <r>
      <t>Road Concrete PM</t>
    </r>
    <r>
      <rPr>
        <b/>
        <vertAlign val="subscript"/>
        <sz val="14"/>
        <rFont val="Arial"/>
        <family val="2"/>
      </rPr>
      <t>10</t>
    </r>
  </si>
  <si>
    <r>
      <t>Use this spreadsheet to calculate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 generated from Road Concrete Dust incorporated in Recycled Asphalt Pavement.  Entries required in yellow areas, output in grey areas.</t>
    </r>
  </si>
  <si>
    <t>*April 2010 CALTRANS specifications for Road Concrete can contain up to 25% of Fly Ash. The emission factors were taken from a table called, "DEFAULT VALUES - TRACE METAL CONCENTRATIONS" in the San Diego Air Pollution Control District document, "Concrete Batch Plant Operations" (last modified Nov. 30, 1998)</t>
  </si>
  <si>
    <t>Combined Weight Fraction</t>
  </si>
  <si>
    <t>Combined Weight Fraction*</t>
  </si>
  <si>
    <t>*Combined Weight Fraction derived from Concrete Batch Plant Emission Factor spreadsheet based on 25% Fly Ash. April 2010 CALTRANS specifications for Road Concrete can contain up to 25% of Fly Ash. The emission factors were taken from a table called, "DEFAULT VALUES - TRACE METAL CONCENTRATIONS" in the San Diego Air Pollution Control District document, "Concrete Batch Plant Operations" (last modified Nov. 30, 1998)</t>
  </si>
  <si>
    <r>
      <t>Use this spreadsheet to calculate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 generated from Road Concrete Dust incorporated in Recycled Asphalt Pavement.  Entries required in yellow areas, output in gray areas.</t>
    </r>
  </si>
  <si>
    <r>
      <t>Emissions are calculated by the multiplication of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Factor(s)</t>
    </r>
  </si>
  <si>
    <t>Pollutants required for toxic reporting. Current as of update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</si>
</sst>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/>
    </xf>
    <xf numFmtId="2" fontId="0" fillId="33" borderId="19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2" fontId="0" fillId="33" borderId="20" xfId="0" applyNumberForma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5" borderId="0" xfId="0" applyNumberFormat="1" applyFont="1" applyFill="1" applyBorder="1" applyAlignment="1" quotePrefix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1" fontId="0" fillId="36" borderId="0" xfId="0" applyNumberFormat="1" applyFill="1" applyBorder="1" applyAlignment="1">
      <alignment horizontal="center"/>
    </xf>
    <xf numFmtId="11" fontId="0" fillId="36" borderId="22" xfId="0" applyNumberFormat="1" applyFill="1" applyBorder="1" applyAlignment="1">
      <alignment horizontal="center"/>
    </xf>
    <xf numFmtId="11" fontId="0" fillId="37" borderId="0" xfId="0" applyNumberFormat="1" applyFill="1" applyBorder="1" applyAlignment="1">
      <alignment horizontal="center"/>
    </xf>
    <xf numFmtId="11" fontId="0" fillId="37" borderId="22" xfId="0" applyNumberFormat="1" applyFill="1" applyBorder="1" applyAlignment="1">
      <alignment horizontal="center"/>
    </xf>
    <xf numFmtId="11" fontId="0" fillId="38" borderId="0" xfId="0" applyNumberFormat="1" applyFill="1" applyBorder="1" applyAlignment="1">
      <alignment horizontal="center"/>
    </xf>
    <xf numFmtId="11" fontId="0" fillId="38" borderId="14" xfId="0" applyNumberFormat="1" applyFill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0" borderId="23" xfId="0" applyNumberFormat="1" applyBorder="1" applyAlignment="1">
      <alignment horizontal="center"/>
    </xf>
    <xf numFmtId="11" fontId="0" fillId="36" borderId="14" xfId="0" applyNumberFormat="1" applyFill="1" applyBorder="1" applyAlignment="1">
      <alignment horizontal="center"/>
    </xf>
    <xf numFmtId="11" fontId="0" fillId="37" borderId="14" xfId="0" applyNumberForma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13" xfId="0" applyFont="1" applyBorder="1" applyAlignment="1">
      <alignment wrapText="1"/>
    </xf>
    <xf numFmtId="11" fontId="0" fillId="0" borderId="23" xfId="0" applyNumberFormat="1" applyFont="1" applyFill="1" applyBorder="1" applyAlignment="1">
      <alignment horizontal="center"/>
    </xf>
    <xf numFmtId="11" fontId="0" fillId="36" borderId="0" xfId="0" applyNumberFormat="1" applyFont="1" applyFill="1" applyBorder="1" applyAlignment="1">
      <alignment horizontal="center"/>
    </xf>
    <xf numFmtId="11" fontId="0" fillId="36" borderId="14" xfId="0" applyNumberFormat="1" applyFont="1" applyFill="1" applyBorder="1" applyAlignment="1">
      <alignment horizontal="center"/>
    </xf>
    <xf numFmtId="11" fontId="0" fillId="37" borderId="0" xfId="0" applyNumberFormat="1" applyFont="1" applyFill="1" applyBorder="1" applyAlignment="1">
      <alignment horizontal="center"/>
    </xf>
    <xf numFmtId="11" fontId="0" fillId="37" borderId="14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1" fontId="0" fillId="36" borderId="25" xfId="0" applyNumberFormat="1" applyFill="1" applyBorder="1" applyAlignment="1">
      <alignment horizontal="center"/>
    </xf>
    <xf numFmtId="11" fontId="0" fillId="36" borderId="26" xfId="0" applyNumberFormat="1" applyFill="1" applyBorder="1" applyAlignment="1">
      <alignment horizontal="center"/>
    </xf>
    <xf numFmtId="11" fontId="0" fillId="37" borderId="26" xfId="0" applyNumberFormat="1" applyFill="1" applyBorder="1" applyAlignment="1">
      <alignment horizontal="center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 wrapText="1"/>
    </xf>
    <xf numFmtId="11" fontId="0" fillId="0" borderId="28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1" fontId="0" fillId="39" borderId="29" xfId="0" applyNumberFormat="1" applyFill="1" applyBorder="1" applyAlignment="1">
      <alignment horizontal="center" vertical="center"/>
    </xf>
    <xf numFmtId="11" fontId="0" fillId="39" borderId="30" xfId="0" applyNumberFormat="1" applyFill="1" applyBorder="1" applyAlignment="1">
      <alignment horizontal="center" vertical="center"/>
    </xf>
    <xf numFmtId="11" fontId="0" fillId="39" borderId="31" xfId="0" applyNumberFormat="1" applyFill="1" applyBorder="1" applyAlignment="1">
      <alignment horizontal="center" vertical="center"/>
    </xf>
    <xf numFmtId="11" fontId="0" fillId="39" borderId="22" xfId="0" applyNumberFormat="1" applyFill="1" applyBorder="1" applyAlignment="1">
      <alignment horizontal="center" vertical="center"/>
    </xf>
    <xf numFmtId="11" fontId="0" fillId="39" borderId="13" xfId="0" applyNumberFormat="1" applyFill="1" applyBorder="1" applyAlignment="1">
      <alignment horizontal="center" vertical="center"/>
    </xf>
    <xf numFmtId="11" fontId="0" fillId="39" borderId="14" xfId="0" applyNumberFormat="1" applyFill="1" applyBorder="1" applyAlignment="1">
      <alignment horizontal="center" vertical="center"/>
    </xf>
    <xf numFmtId="11" fontId="0" fillId="39" borderId="32" xfId="0" applyNumberFormat="1" applyFill="1" applyBorder="1" applyAlignment="1">
      <alignment horizontal="center" vertical="center"/>
    </xf>
    <xf numFmtId="11" fontId="0" fillId="39" borderId="33" xfId="0" applyNumberFormat="1" applyFill="1" applyBorder="1" applyAlignment="1">
      <alignment horizontal="center" vertical="center"/>
    </xf>
    <xf numFmtId="11" fontId="0" fillId="40" borderId="22" xfId="0" applyNumberFormat="1" applyFill="1" applyBorder="1" applyAlignment="1">
      <alignment horizontal="center" vertical="center"/>
    </xf>
    <xf numFmtId="11" fontId="0" fillId="40" borderId="14" xfId="0" applyNumberFormat="1" applyFill="1" applyBorder="1" applyAlignment="1">
      <alignment horizontal="center" vertical="center"/>
    </xf>
    <xf numFmtId="11" fontId="0" fillId="40" borderId="33" xfId="0" applyNumberForma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34" borderId="11" xfId="0" applyNumberForma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4" borderId="44" xfId="0" applyFont="1" applyFill="1" applyBorder="1" applyAlignment="1">
      <alignment wrapText="1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0" borderId="47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48" xfId="0" applyFont="1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0" fillId="0" borderId="19" xfId="0" applyFont="1" applyBorder="1" applyAlignment="1">
      <alignment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4" borderId="44" xfId="0" applyFont="1" applyFill="1" applyBorder="1" applyAlignment="1">
      <alignment vertical="center" wrapText="1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13" xfId="0" applyFill="1" applyBorder="1" applyAlignment="1">
      <alignment/>
    </xf>
    <xf numFmtId="11" fontId="0" fillId="41" borderId="0" xfId="0" applyNumberFormat="1" applyFill="1" applyBorder="1" applyAlignment="1">
      <alignment/>
    </xf>
    <xf numFmtId="11" fontId="0" fillId="0" borderId="0" xfId="0" applyNumberFormat="1" applyBorder="1" applyAlignment="1">
      <alignment horizontal="center" vertical="center"/>
    </xf>
    <xf numFmtId="11" fontId="0" fillId="40" borderId="0" xfId="0" applyNumberForma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11" fontId="0" fillId="0" borderId="28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45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11" fontId="0" fillId="40" borderId="28" xfId="0" applyNumberFormat="1" applyFill="1" applyBorder="1" applyAlignment="1">
      <alignment horizontal="center" vertical="center"/>
    </xf>
    <xf numFmtId="11" fontId="0" fillId="40" borderId="34" xfId="0" applyNumberFormat="1" applyFill="1" applyBorder="1" applyAlignment="1">
      <alignment horizontal="center" vertical="center"/>
    </xf>
    <xf numFmtId="11" fontId="0" fillId="0" borderId="39" xfId="0" applyNumberFormat="1" applyBorder="1" applyAlignment="1">
      <alignment horizontal="center" vertical="center"/>
    </xf>
    <xf numFmtId="11" fontId="0" fillId="0" borderId="34" xfId="0" applyNumberFormat="1" applyBorder="1" applyAlignment="1">
      <alignment horizontal="center" vertical="center"/>
    </xf>
    <xf numFmtId="0" fontId="4" fillId="34" borderId="34" xfId="0" applyFont="1" applyFill="1" applyBorder="1" applyAlignment="1">
      <alignment/>
    </xf>
    <xf numFmtId="0" fontId="4" fillId="35" borderId="34" xfId="0" applyFont="1" applyFill="1" applyBorder="1" applyAlignment="1">
      <alignment horizontal="center"/>
    </xf>
    <xf numFmtId="0" fontId="4" fillId="41" borderId="0" xfId="0" applyFont="1" applyFill="1" applyBorder="1" applyAlignment="1">
      <alignment wrapText="1"/>
    </xf>
    <xf numFmtId="0" fontId="4" fillId="41" borderId="0" xfId="0" applyFont="1" applyFill="1" applyBorder="1" applyAlignment="1">
      <alignment horizontal="center" wrapText="1"/>
    </xf>
    <xf numFmtId="11" fontId="0" fillId="41" borderId="54" xfId="0" applyNumberFormat="1" applyFill="1" applyBorder="1" applyAlignment="1">
      <alignment/>
    </xf>
    <xf numFmtId="0" fontId="0" fillId="41" borderId="0" xfId="0" applyFill="1" applyAlignment="1">
      <alignment horizontal="center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5.8515625" style="0" customWidth="1"/>
    <col min="2" max="2" width="12.7109375" style="58" customWidth="1"/>
    <col min="3" max="15" width="12.7109375" style="0" customWidth="1"/>
  </cols>
  <sheetData>
    <row r="1" spans="1:15" ht="21.75" thickBot="1">
      <c r="A1" s="1" t="s">
        <v>0</v>
      </c>
      <c r="B1" s="74" t="s">
        <v>45</v>
      </c>
      <c r="C1" s="75"/>
      <c r="D1" s="75"/>
      <c r="E1" s="75"/>
      <c r="F1" s="75"/>
      <c r="G1" s="76"/>
      <c r="H1" s="127"/>
      <c r="I1" s="127"/>
      <c r="J1" s="127"/>
      <c r="K1" s="127"/>
      <c r="L1" s="127"/>
      <c r="M1" s="127"/>
      <c r="N1" s="127"/>
      <c r="O1" s="127"/>
    </row>
    <row r="2" spans="1:15" ht="43.5" customHeight="1" thickBot="1">
      <c r="A2" s="2" t="s">
        <v>1</v>
      </c>
      <c r="B2" s="77" t="s">
        <v>51</v>
      </c>
      <c r="C2" s="78"/>
      <c r="D2" s="78"/>
      <c r="E2" s="78"/>
      <c r="F2" s="78"/>
      <c r="G2" s="79"/>
      <c r="H2" s="127"/>
      <c r="I2" s="127"/>
      <c r="J2" s="127"/>
      <c r="K2" s="127"/>
      <c r="L2" s="127"/>
      <c r="M2" s="127"/>
      <c r="N2" s="127"/>
      <c r="O2" s="127"/>
    </row>
    <row r="3" spans="1:15" ht="13.5" thickBot="1">
      <c r="A3" s="3" t="s">
        <v>2</v>
      </c>
      <c r="B3" s="80" t="s">
        <v>3</v>
      </c>
      <c r="C3" s="81"/>
      <c r="D3" s="4" t="s">
        <v>4</v>
      </c>
      <c r="E3" s="82">
        <v>41872</v>
      </c>
      <c r="F3" s="82"/>
      <c r="G3" s="5"/>
      <c r="H3" s="127"/>
      <c r="I3" s="127"/>
      <c r="J3" s="127"/>
      <c r="K3" s="127"/>
      <c r="L3" s="127"/>
      <c r="M3" s="127"/>
      <c r="N3" s="127"/>
      <c r="O3" s="127"/>
    </row>
    <row r="4" spans="1:15" ht="12.75">
      <c r="A4" s="6" t="s">
        <v>5</v>
      </c>
      <c r="B4" s="7"/>
      <c r="C4" s="7"/>
      <c r="D4" s="7"/>
      <c r="F4" s="8"/>
      <c r="G4" s="9"/>
      <c r="H4" s="127"/>
      <c r="I4" s="127"/>
      <c r="J4" s="127"/>
      <c r="K4" s="127"/>
      <c r="L4" s="127"/>
      <c r="M4" s="127"/>
      <c r="N4" s="127"/>
      <c r="O4" s="127"/>
    </row>
    <row r="5" spans="1:15" ht="12.75">
      <c r="A5" s="6" t="s">
        <v>6</v>
      </c>
      <c r="B5" s="7"/>
      <c r="C5" s="7"/>
      <c r="D5" s="7"/>
      <c r="F5" s="8"/>
      <c r="G5" s="9"/>
      <c r="H5" s="127"/>
      <c r="I5" s="127"/>
      <c r="J5" s="127"/>
      <c r="K5" s="127"/>
      <c r="L5" s="127"/>
      <c r="M5" s="127"/>
      <c r="N5" s="127"/>
      <c r="O5" s="127"/>
    </row>
    <row r="6" spans="1:15" ht="13.5" thickBot="1">
      <c r="A6" s="10" t="s">
        <v>7</v>
      </c>
      <c r="B6" s="11"/>
      <c r="C6" s="11"/>
      <c r="D6" s="11"/>
      <c r="E6" s="12"/>
      <c r="F6" s="12"/>
      <c r="G6" s="13"/>
      <c r="H6" s="128"/>
      <c r="I6" s="127"/>
      <c r="J6" s="127"/>
      <c r="K6" s="127"/>
      <c r="L6" s="127"/>
      <c r="M6" s="127"/>
      <c r="N6" s="127"/>
      <c r="O6" s="127"/>
    </row>
    <row r="7" spans="1:15" ht="19.5" thickBot="1" thickTop="1">
      <c r="A7" s="14" t="s">
        <v>8</v>
      </c>
      <c r="B7" s="15" t="s">
        <v>9</v>
      </c>
      <c r="C7" s="15" t="s">
        <v>10</v>
      </c>
      <c r="D7" s="83" t="s">
        <v>11</v>
      </c>
      <c r="E7" s="84"/>
      <c r="F7" s="84"/>
      <c r="G7" s="85"/>
      <c r="H7" s="127"/>
      <c r="I7" s="127"/>
      <c r="J7" s="127"/>
      <c r="K7" s="127"/>
      <c r="L7" s="127"/>
      <c r="M7" s="127"/>
      <c r="N7" s="127"/>
      <c r="O7" s="127"/>
    </row>
    <row r="8" spans="1:15" ht="13.5" customHeight="1" thickBot="1">
      <c r="A8" s="121" t="s">
        <v>12</v>
      </c>
      <c r="B8" s="122">
        <v>1</v>
      </c>
      <c r="C8" s="123">
        <v>100</v>
      </c>
      <c r="D8" s="86" t="s">
        <v>52</v>
      </c>
      <c r="E8" s="87"/>
      <c r="F8" s="87"/>
      <c r="G8" s="88"/>
      <c r="H8" s="127"/>
      <c r="I8" s="127"/>
      <c r="J8" s="127"/>
      <c r="K8" s="127"/>
      <c r="L8" s="127"/>
      <c r="M8" s="127"/>
      <c r="N8" s="127"/>
      <c r="O8" s="127"/>
    </row>
    <row r="9" spans="1:15" ht="13.5" thickBot="1">
      <c r="A9" s="19"/>
      <c r="B9" s="61"/>
      <c r="C9" s="20"/>
      <c r="D9" s="89"/>
      <c r="E9" s="90"/>
      <c r="F9" s="90"/>
      <c r="G9" s="91"/>
      <c r="H9" s="127"/>
      <c r="I9" s="127"/>
      <c r="J9" s="127"/>
      <c r="K9" s="127"/>
      <c r="L9" s="127"/>
      <c r="M9" s="127"/>
      <c r="N9" s="127"/>
      <c r="O9" s="127"/>
    </row>
    <row r="10" spans="1:15" ht="13.5" thickBot="1">
      <c r="A10" s="21"/>
      <c r="B10" s="62"/>
      <c r="C10" s="20"/>
      <c r="D10" s="92"/>
      <c r="E10" s="93"/>
      <c r="F10" s="93"/>
      <c r="G10" s="94"/>
      <c r="H10" s="127"/>
      <c r="I10" s="127"/>
      <c r="J10" s="127"/>
      <c r="K10" s="127"/>
      <c r="L10" s="127"/>
      <c r="M10" s="127"/>
      <c r="N10" s="127"/>
      <c r="O10" s="127"/>
    </row>
    <row r="11" spans="1:15" ht="13.5" customHeight="1">
      <c r="A11" s="116" t="s">
        <v>16</v>
      </c>
      <c r="B11" s="116" t="s">
        <v>17</v>
      </c>
      <c r="C11" s="110" t="s">
        <v>49</v>
      </c>
      <c r="D11" s="113" t="s">
        <v>24</v>
      </c>
      <c r="E11" s="95" t="s">
        <v>25</v>
      </c>
      <c r="F11" s="128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12.75" customHeight="1">
      <c r="A12" s="108"/>
      <c r="B12" s="117"/>
      <c r="C12" s="111"/>
      <c r="D12" s="114"/>
      <c r="E12" s="96"/>
      <c r="F12" s="128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15" ht="12.75" customHeight="1" thickBot="1">
      <c r="A13" s="109"/>
      <c r="B13" s="118"/>
      <c r="C13" s="111"/>
      <c r="D13" s="115"/>
      <c r="E13" s="97"/>
      <c r="F13" s="128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ht="12.75">
      <c r="A14" s="23" t="s">
        <v>26</v>
      </c>
      <c r="B14" s="24">
        <v>7429905</v>
      </c>
      <c r="C14" s="144">
        <v>0.016375</v>
      </c>
      <c r="D14" s="142">
        <f>$B$8*C14</f>
        <v>0.016375</v>
      </c>
      <c r="E14" s="71">
        <f>$C$8*C14</f>
        <v>1.6375000000000002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ht="12.75">
      <c r="A15" s="33" t="s">
        <v>27</v>
      </c>
      <c r="B15" s="34">
        <v>7440382</v>
      </c>
      <c r="C15" s="132">
        <v>2.025E-05</v>
      </c>
      <c r="D15" s="133">
        <f aca="true" t="shared" si="0" ref="D15:D25">$B$8*C15</f>
        <v>2.025E-05</v>
      </c>
      <c r="E15" s="72">
        <f aca="true" t="shared" si="1" ref="E15:E25">$C$8*C15</f>
        <v>0.002025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ht="12.75">
      <c r="A16" s="33" t="s">
        <v>28</v>
      </c>
      <c r="B16" s="34">
        <v>7440417</v>
      </c>
      <c r="C16" s="132">
        <v>1.2499999999999999E-06</v>
      </c>
      <c r="D16" s="133">
        <f t="shared" si="0"/>
        <v>1.2499999999999999E-06</v>
      </c>
      <c r="E16" s="72">
        <f t="shared" si="1"/>
        <v>0.000125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.75">
      <c r="A17" s="33" t="s">
        <v>29</v>
      </c>
      <c r="B17" s="34">
        <v>7440439</v>
      </c>
      <c r="C17" s="132">
        <v>1E-06</v>
      </c>
      <c r="D17" s="133">
        <f t="shared" si="0"/>
        <v>1E-06</v>
      </c>
      <c r="E17" s="72">
        <f t="shared" si="1"/>
        <v>9.999999999999999E-05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15" ht="12.75">
      <c r="A18" s="39" t="s">
        <v>30</v>
      </c>
      <c r="B18" s="40">
        <v>7440473</v>
      </c>
      <c r="C18" s="132">
        <v>5E-05</v>
      </c>
      <c r="D18" s="133">
        <f t="shared" si="0"/>
        <v>5E-05</v>
      </c>
      <c r="E18" s="72">
        <f t="shared" si="1"/>
        <v>0.005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ht="12.75">
      <c r="A19" s="33" t="s">
        <v>31</v>
      </c>
      <c r="B19" s="34">
        <v>7440508</v>
      </c>
      <c r="C19" s="132">
        <v>2.8250000000000002E-05</v>
      </c>
      <c r="D19" s="133">
        <f t="shared" si="0"/>
        <v>2.8250000000000002E-05</v>
      </c>
      <c r="E19" s="72">
        <f t="shared" si="1"/>
        <v>0.0028250000000000003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.75">
      <c r="A20" s="33" t="s">
        <v>32</v>
      </c>
      <c r="B20" s="34">
        <v>18540299</v>
      </c>
      <c r="C20" s="132">
        <v>4.500000000000001E-06</v>
      </c>
      <c r="D20" s="133">
        <f t="shared" si="0"/>
        <v>4.500000000000001E-06</v>
      </c>
      <c r="E20" s="72">
        <f t="shared" si="1"/>
        <v>0.0004500000000000001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</row>
    <row r="21" spans="1:15" ht="12.75">
      <c r="A21" s="42" t="s">
        <v>33</v>
      </c>
      <c r="B21" s="34">
        <v>7439921</v>
      </c>
      <c r="C21" s="132">
        <v>1.275E-05</v>
      </c>
      <c r="D21" s="133">
        <f t="shared" si="0"/>
        <v>1.275E-05</v>
      </c>
      <c r="E21" s="72">
        <f t="shared" si="1"/>
        <v>0.001275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2.75">
      <c r="A22" s="42" t="s">
        <v>34</v>
      </c>
      <c r="B22" s="34">
        <v>7439965</v>
      </c>
      <c r="C22" s="132">
        <v>0.00032</v>
      </c>
      <c r="D22" s="133">
        <f t="shared" si="0"/>
        <v>0.00032</v>
      </c>
      <c r="E22" s="72">
        <f t="shared" si="1"/>
        <v>0.032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ht="12.75">
      <c r="A23" s="42" t="s">
        <v>35</v>
      </c>
      <c r="B23" s="34">
        <v>7440020</v>
      </c>
      <c r="C23" s="132">
        <v>2.175E-05</v>
      </c>
      <c r="D23" s="133">
        <f t="shared" si="0"/>
        <v>2.175E-05</v>
      </c>
      <c r="E23" s="72">
        <f t="shared" si="1"/>
        <v>0.002175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ht="12.75">
      <c r="A24" s="42" t="s">
        <v>36</v>
      </c>
      <c r="B24" s="34">
        <v>7782492</v>
      </c>
      <c r="C24" s="132">
        <v>1E-06</v>
      </c>
      <c r="D24" s="133">
        <f t="shared" si="0"/>
        <v>1E-06</v>
      </c>
      <c r="E24" s="72">
        <f t="shared" si="1"/>
        <v>9.999999999999999E-05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3.5" thickBot="1">
      <c r="A25" s="146" t="s">
        <v>37</v>
      </c>
      <c r="B25" s="147">
        <v>7440666</v>
      </c>
      <c r="C25" s="145">
        <v>7.65E-05</v>
      </c>
      <c r="D25" s="143">
        <f t="shared" si="0"/>
        <v>7.65E-05</v>
      </c>
      <c r="E25" s="73">
        <f t="shared" si="1"/>
        <v>0.0076500000000000005</v>
      </c>
      <c r="F25" s="130"/>
      <c r="G25" s="128"/>
      <c r="H25" s="128"/>
      <c r="I25" s="128"/>
      <c r="J25" s="128"/>
      <c r="K25" s="127"/>
      <c r="L25" s="127"/>
      <c r="M25" s="127"/>
      <c r="N25" s="127"/>
      <c r="O25" s="127"/>
    </row>
    <row r="26" spans="1:15" ht="12.75">
      <c r="A26" s="148"/>
      <c r="B26" s="149"/>
      <c r="C26" s="131"/>
      <c r="D26" s="131"/>
      <c r="E26" s="150"/>
      <c r="F26" s="131"/>
      <c r="G26" s="131"/>
      <c r="H26" s="128"/>
      <c r="I26" s="128"/>
      <c r="J26" s="129"/>
      <c r="K26" s="128"/>
      <c r="L26" s="127"/>
      <c r="M26" s="127"/>
      <c r="N26" s="127"/>
      <c r="O26" s="127"/>
    </row>
    <row r="27" spans="1:15" ht="12.75">
      <c r="A27" s="134" t="s">
        <v>38</v>
      </c>
      <c r="B27" s="135"/>
      <c r="C27" s="136"/>
      <c r="D27" s="136"/>
      <c r="E27" s="137"/>
      <c r="F27" s="139"/>
      <c r="G27" s="139"/>
      <c r="H27" s="140"/>
      <c r="I27" s="140"/>
      <c r="J27" s="138"/>
      <c r="K27" s="141"/>
      <c r="L27" s="127"/>
      <c r="M27" s="127"/>
      <c r="N27" s="127"/>
      <c r="O27" s="127"/>
    </row>
    <row r="28" spans="1:15" ht="42" customHeight="1">
      <c r="A28" s="152" t="s">
        <v>50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4"/>
      <c r="L28" s="127"/>
      <c r="M28" s="127"/>
      <c r="N28" s="127"/>
      <c r="O28" s="127"/>
    </row>
    <row r="29" spans="1:15" ht="16.5" customHeight="1">
      <c r="A29" s="124" t="s">
        <v>53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  <c r="L29" s="127"/>
      <c r="M29" s="127"/>
      <c r="N29" s="127"/>
      <c r="O29" s="127"/>
    </row>
    <row r="30" spans="1:15" ht="12.75">
      <c r="A30" s="127"/>
      <c r="B30" s="151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12.75">
      <c r="A31" s="127"/>
      <c r="B31" s="15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ht="12.75">
      <c r="A32" s="107" t="s">
        <v>41</v>
      </c>
    </row>
    <row r="33" ht="12.75">
      <c r="A33" s="108"/>
    </row>
    <row r="34" ht="12.75">
      <c r="A34" s="108"/>
    </row>
    <row r="35" ht="12.75">
      <c r="A35" s="109"/>
    </row>
    <row r="36" ht="12.75">
      <c r="A36" s="59" t="s">
        <v>42</v>
      </c>
    </row>
    <row r="37" ht="12.75">
      <c r="A37" s="59" t="s">
        <v>43</v>
      </c>
    </row>
    <row r="38" ht="12.75">
      <c r="A38" s="59" t="s">
        <v>44</v>
      </c>
    </row>
  </sheetData>
  <sheetProtection/>
  <mergeCells count="14">
    <mergeCell ref="E11:E13"/>
    <mergeCell ref="A28:K28"/>
    <mergeCell ref="A29:K29"/>
    <mergeCell ref="A32:A35"/>
    <mergeCell ref="C11:C13"/>
    <mergeCell ref="D11:D13"/>
    <mergeCell ref="A11:A13"/>
    <mergeCell ref="B11:B13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K14" sqref="K14:K25"/>
    </sheetView>
  </sheetViews>
  <sheetFormatPr defaultColWidth="9.140625" defaultRowHeight="12.75"/>
  <cols>
    <col min="1" max="1" width="25.8515625" style="0" customWidth="1"/>
    <col min="2" max="2" width="10.8515625" style="58" customWidth="1"/>
    <col min="3" max="10" width="10.7109375" style="0" customWidth="1"/>
    <col min="11" max="11" width="10.28125" style="0" customWidth="1"/>
  </cols>
  <sheetData>
    <row r="1" spans="1:7" ht="21.75" thickBot="1">
      <c r="A1" s="1" t="s">
        <v>0</v>
      </c>
      <c r="B1" s="74" t="s">
        <v>45</v>
      </c>
      <c r="C1" s="75"/>
      <c r="D1" s="75"/>
      <c r="E1" s="75"/>
      <c r="F1" s="75"/>
      <c r="G1" s="76"/>
    </row>
    <row r="2" spans="1:7" ht="43.5" customHeight="1" thickBot="1">
      <c r="A2" s="2" t="s">
        <v>1</v>
      </c>
      <c r="B2" s="77" t="s">
        <v>46</v>
      </c>
      <c r="C2" s="78"/>
      <c r="D2" s="78"/>
      <c r="E2" s="78"/>
      <c r="F2" s="78"/>
      <c r="G2" s="79"/>
    </row>
    <row r="3" spans="1:7" ht="13.5" thickBot="1">
      <c r="A3" s="3" t="s">
        <v>2</v>
      </c>
      <c r="B3" s="80" t="s">
        <v>3</v>
      </c>
      <c r="C3" s="81"/>
      <c r="D3" s="4" t="s">
        <v>4</v>
      </c>
      <c r="E3" s="82">
        <v>41704</v>
      </c>
      <c r="F3" s="82"/>
      <c r="G3" s="5"/>
    </row>
    <row r="4" spans="1:7" ht="12.75">
      <c r="A4" s="6" t="s">
        <v>5</v>
      </c>
      <c r="B4" s="7"/>
      <c r="C4" s="7"/>
      <c r="D4" s="7"/>
      <c r="F4" s="8"/>
      <c r="G4" s="9"/>
    </row>
    <row r="5" spans="1:7" ht="12.75">
      <c r="A5" s="6" t="s">
        <v>6</v>
      </c>
      <c r="B5" s="7"/>
      <c r="C5" s="7"/>
      <c r="D5" s="7"/>
      <c r="F5" s="8"/>
      <c r="G5" s="9"/>
    </row>
    <row r="6" spans="1:8" ht="13.5" thickBot="1">
      <c r="A6" s="10" t="s">
        <v>7</v>
      </c>
      <c r="B6" s="11"/>
      <c r="C6" s="11"/>
      <c r="D6" s="11"/>
      <c r="E6" s="12"/>
      <c r="F6" s="12"/>
      <c r="G6" s="13"/>
      <c r="H6" s="8"/>
    </row>
    <row r="7" spans="1:7" ht="19.5" thickBot="1" thickTop="1">
      <c r="A7" s="14" t="s">
        <v>8</v>
      </c>
      <c r="B7" s="15" t="s">
        <v>9</v>
      </c>
      <c r="C7" s="15" t="s">
        <v>10</v>
      </c>
      <c r="D7" s="83" t="s">
        <v>11</v>
      </c>
      <c r="E7" s="84"/>
      <c r="F7" s="84"/>
      <c r="G7" s="85"/>
    </row>
    <row r="8" spans="1:7" ht="13.5" customHeight="1" thickBot="1">
      <c r="A8" s="16" t="s">
        <v>12</v>
      </c>
      <c r="B8" s="17">
        <v>1</v>
      </c>
      <c r="C8" s="18">
        <v>100</v>
      </c>
      <c r="D8" s="86" t="s">
        <v>13</v>
      </c>
      <c r="E8" s="87"/>
      <c r="F8" s="87"/>
      <c r="G8" s="88"/>
    </row>
    <row r="9" spans="1:7" ht="13.5" thickBot="1">
      <c r="A9" s="19" t="s">
        <v>14</v>
      </c>
      <c r="B9" s="17">
        <v>25</v>
      </c>
      <c r="C9" s="20"/>
      <c r="D9" s="89"/>
      <c r="E9" s="90"/>
      <c r="F9" s="90"/>
      <c r="G9" s="91"/>
    </row>
    <row r="10" spans="1:7" ht="13.5" thickBot="1">
      <c r="A10" s="21" t="s">
        <v>15</v>
      </c>
      <c r="B10" s="22">
        <v>75</v>
      </c>
      <c r="C10" s="20"/>
      <c r="D10" s="92"/>
      <c r="E10" s="93"/>
      <c r="F10" s="93"/>
      <c r="G10" s="94"/>
    </row>
    <row r="11" spans="1:14" ht="13.5" customHeight="1">
      <c r="A11" s="116" t="s">
        <v>16</v>
      </c>
      <c r="B11" s="116" t="s">
        <v>17</v>
      </c>
      <c r="C11" s="116" t="s">
        <v>18</v>
      </c>
      <c r="D11" s="116" t="s">
        <v>19</v>
      </c>
      <c r="E11" s="116" t="s">
        <v>20</v>
      </c>
      <c r="F11" s="95" t="s">
        <v>21</v>
      </c>
      <c r="G11" s="116" t="s">
        <v>22</v>
      </c>
      <c r="H11" s="95" t="s">
        <v>23</v>
      </c>
      <c r="I11" s="116" t="s">
        <v>24</v>
      </c>
      <c r="J11" s="95" t="s">
        <v>25</v>
      </c>
      <c r="K11" s="110" t="s">
        <v>48</v>
      </c>
      <c r="L11" s="113" t="s">
        <v>24</v>
      </c>
      <c r="M11" s="95" t="s">
        <v>25</v>
      </c>
      <c r="N11" s="8"/>
    </row>
    <row r="12" spans="1:14" ht="12.75" customHeight="1">
      <c r="A12" s="108"/>
      <c r="B12" s="117"/>
      <c r="C12" s="117"/>
      <c r="D12" s="119"/>
      <c r="E12" s="119"/>
      <c r="F12" s="96"/>
      <c r="G12" s="119"/>
      <c r="H12" s="96"/>
      <c r="I12" s="119"/>
      <c r="J12" s="96"/>
      <c r="K12" s="111"/>
      <c r="L12" s="114"/>
      <c r="M12" s="96"/>
      <c r="N12" s="8"/>
    </row>
    <row r="13" spans="1:14" ht="12.75" customHeight="1">
      <c r="A13" s="109"/>
      <c r="B13" s="118"/>
      <c r="C13" s="118"/>
      <c r="D13" s="120"/>
      <c r="E13" s="120"/>
      <c r="F13" s="97"/>
      <c r="G13" s="120"/>
      <c r="H13" s="97"/>
      <c r="I13" s="120"/>
      <c r="J13" s="97"/>
      <c r="K13" s="112"/>
      <c r="L13" s="115"/>
      <c r="M13" s="97"/>
      <c r="N13" s="8"/>
    </row>
    <row r="14" spans="1:13" ht="12.75">
      <c r="A14" s="23" t="s">
        <v>26</v>
      </c>
      <c r="B14" s="24">
        <v>7429905</v>
      </c>
      <c r="C14" s="25">
        <v>0.0175</v>
      </c>
      <c r="D14" s="26">
        <v>0.016</v>
      </c>
      <c r="E14" s="27">
        <f>($B$8*C14)*($B$9/100)</f>
        <v>0.004375</v>
      </c>
      <c r="F14" s="28">
        <f>($C$8*C14)*($B$9/100)</f>
        <v>0.43750000000000006</v>
      </c>
      <c r="G14" s="29">
        <f>($B$8*D14)*($B$10/100)</f>
        <v>0.012</v>
      </c>
      <c r="H14" s="30">
        <f>($C$8*D14)*($B$10/100)</f>
        <v>1.2000000000000002</v>
      </c>
      <c r="I14" s="31">
        <f>(($B$8*C14)*($B$9/100))+(($B$8*D14)*($B$10/100))</f>
        <v>0.016375</v>
      </c>
      <c r="J14" s="32">
        <f>(($C$8*C14)*($B$9/100))+(($C$8*D14)*($B$10/100))</f>
        <v>1.6375000000000002</v>
      </c>
      <c r="K14" s="63">
        <f>(($B$9/100)*C14)+(($B$10/100)*D14)</f>
        <v>0.016375</v>
      </c>
      <c r="L14" s="65">
        <f>$B$8*K14</f>
        <v>0.016375</v>
      </c>
      <c r="M14" s="66">
        <f>$C$8*K14</f>
        <v>1.6375000000000002</v>
      </c>
    </row>
    <row r="15" spans="1:13" ht="12.75">
      <c r="A15" s="33" t="s">
        <v>27</v>
      </c>
      <c r="B15" s="34">
        <v>7440382</v>
      </c>
      <c r="C15" s="35">
        <v>1.5E-05</v>
      </c>
      <c r="D15" s="36">
        <v>2.2E-05</v>
      </c>
      <c r="E15" s="27">
        <f aca="true" t="shared" si="0" ref="E15:E25">($B$8*C15)*($B$9/100)</f>
        <v>3.75E-06</v>
      </c>
      <c r="F15" s="37">
        <f aca="true" t="shared" si="1" ref="F15:F25">($C$8*C15)*($B$9/100)</f>
        <v>0.000375</v>
      </c>
      <c r="G15" s="29">
        <f aca="true" t="shared" si="2" ref="G15:G25">($B$8*D15)*($B$10/100)</f>
        <v>1.65E-05</v>
      </c>
      <c r="H15" s="38">
        <f aca="true" t="shared" si="3" ref="H15:H25">($C$8*D15)*($B$10/100)</f>
        <v>0.00165</v>
      </c>
      <c r="I15" s="31">
        <f aca="true" t="shared" si="4" ref="I15:I25">(($B$8*C15)*($B$9/100))+(($B$8*D15)*($B$10/100))</f>
        <v>2.025E-05</v>
      </c>
      <c r="J15" s="32">
        <f aca="true" t="shared" si="5" ref="J15:J25">(($C$8*C15)*($B$9/100))+(($C$8*D15)*($B$10/100))</f>
        <v>0.002025</v>
      </c>
      <c r="K15" s="63">
        <f aca="true" t="shared" si="6" ref="K15:K25">(($B$9/100)*C15)+(($B$10/100)*D15)</f>
        <v>2.025E-05</v>
      </c>
      <c r="L15" s="67">
        <f aca="true" t="shared" si="7" ref="L15:L25">$B$8*K15</f>
        <v>2.025E-05</v>
      </c>
      <c r="M15" s="68">
        <f aca="true" t="shared" si="8" ref="M15:M25">$C$8*K15</f>
        <v>0.002025</v>
      </c>
    </row>
    <row r="16" spans="1:13" ht="12.75">
      <c r="A16" s="33" t="s">
        <v>28</v>
      </c>
      <c r="B16" s="34">
        <v>7440417</v>
      </c>
      <c r="C16" s="35">
        <v>2E-06</v>
      </c>
      <c r="D16" s="36">
        <v>1E-06</v>
      </c>
      <c r="E16" s="27">
        <f t="shared" si="0"/>
        <v>5E-07</v>
      </c>
      <c r="F16" s="37">
        <f t="shared" si="1"/>
        <v>4.9999999999999996E-05</v>
      </c>
      <c r="G16" s="29">
        <f t="shared" si="2"/>
        <v>7.5E-07</v>
      </c>
      <c r="H16" s="38">
        <f t="shared" si="3"/>
        <v>7.5E-05</v>
      </c>
      <c r="I16" s="31">
        <f t="shared" si="4"/>
        <v>1.2499999999999999E-06</v>
      </c>
      <c r="J16" s="32">
        <f t="shared" si="5"/>
        <v>0.000125</v>
      </c>
      <c r="K16" s="63">
        <f t="shared" si="6"/>
        <v>1.2499999999999999E-06</v>
      </c>
      <c r="L16" s="67">
        <f t="shared" si="7"/>
        <v>1.2499999999999999E-06</v>
      </c>
      <c r="M16" s="68">
        <f t="shared" si="8"/>
        <v>0.000125</v>
      </c>
    </row>
    <row r="17" spans="1:13" ht="12.75">
      <c r="A17" s="33" t="s">
        <v>29</v>
      </c>
      <c r="B17" s="34">
        <v>7440439</v>
      </c>
      <c r="C17" s="35">
        <v>1E-06</v>
      </c>
      <c r="D17" s="36">
        <v>1E-06</v>
      </c>
      <c r="E17" s="27">
        <f t="shared" si="0"/>
        <v>2.5E-07</v>
      </c>
      <c r="F17" s="37">
        <f t="shared" si="1"/>
        <v>2.4999999999999998E-05</v>
      </c>
      <c r="G17" s="29">
        <f t="shared" si="2"/>
        <v>7.5E-07</v>
      </c>
      <c r="H17" s="38">
        <f t="shared" si="3"/>
        <v>7.5E-05</v>
      </c>
      <c r="I17" s="31">
        <f t="shared" si="4"/>
        <v>1E-06</v>
      </c>
      <c r="J17" s="32">
        <f t="shared" si="5"/>
        <v>9.999999999999999E-05</v>
      </c>
      <c r="K17" s="63">
        <f t="shared" si="6"/>
        <v>1E-06</v>
      </c>
      <c r="L17" s="67">
        <f t="shared" si="7"/>
        <v>1E-06</v>
      </c>
      <c r="M17" s="68">
        <f t="shared" si="8"/>
        <v>9.999999999999999E-05</v>
      </c>
    </row>
    <row r="18" spans="1:13" ht="12.75">
      <c r="A18" s="39" t="s">
        <v>30</v>
      </c>
      <c r="B18" s="40">
        <v>7440473</v>
      </c>
      <c r="C18" s="41">
        <v>2.6E-05</v>
      </c>
      <c r="D18" s="36">
        <v>5.8E-05</v>
      </c>
      <c r="E18" s="27">
        <f t="shared" si="0"/>
        <v>6.5E-06</v>
      </c>
      <c r="F18" s="37">
        <f t="shared" si="1"/>
        <v>0.00065</v>
      </c>
      <c r="G18" s="29">
        <f t="shared" si="2"/>
        <v>4.35E-05</v>
      </c>
      <c r="H18" s="38">
        <f t="shared" si="3"/>
        <v>0.00435</v>
      </c>
      <c r="I18" s="31">
        <f t="shared" si="4"/>
        <v>5E-05</v>
      </c>
      <c r="J18" s="32">
        <f t="shared" si="5"/>
        <v>0.004999999999999999</v>
      </c>
      <c r="K18" s="63">
        <f t="shared" si="6"/>
        <v>5E-05</v>
      </c>
      <c r="L18" s="67">
        <f t="shared" si="7"/>
        <v>5E-05</v>
      </c>
      <c r="M18" s="68">
        <f t="shared" si="8"/>
        <v>0.005</v>
      </c>
    </row>
    <row r="19" spans="1:13" ht="12.75">
      <c r="A19" s="33" t="s">
        <v>31</v>
      </c>
      <c r="B19" s="34">
        <v>7440508</v>
      </c>
      <c r="C19" s="35">
        <v>2.3E-05</v>
      </c>
      <c r="D19" s="36">
        <v>3E-05</v>
      </c>
      <c r="E19" s="27">
        <f t="shared" si="0"/>
        <v>5.75E-06</v>
      </c>
      <c r="F19" s="37">
        <f t="shared" si="1"/>
        <v>0.000575</v>
      </c>
      <c r="G19" s="29">
        <f t="shared" si="2"/>
        <v>2.25E-05</v>
      </c>
      <c r="H19" s="38">
        <f t="shared" si="3"/>
        <v>0.0022500000000000003</v>
      </c>
      <c r="I19" s="31">
        <f t="shared" si="4"/>
        <v>2.8250000000000002E-05</v>
      </c>
      <c r="J19" s="32">
        <f t="shared" si="5"/>
        <v>0.0028250000000000003</v>
      </c>
      <c r="K19" s="63">
        <f t="shared" si="6"/>
        <v>2.8250000000000002E-05</v>
      </c>
      <c r="L19" s="67">
        <f t="shared" si="7"/>
        <v>2.8250000000000002E-05</v>
      </c>
      <c r="M19" s="68">
        <f t="shared" si="8"/>
        <v>0.0028250000000000003</v>
      </c>
    </row>
    <row r="20" spans="1:13" ht="12.75">
      <c r="A20" s="33" t="s">
        <v>32</v>
      </c>
      <c r="B20" s="34">
        <v>18540299</v>
      </c>
      <c r="C20" s="35">
        <v>3E-06</v>
      </c>
      <c r="D20" s="36">
        <v>5E-06</v>
      </c>
      <c r="E20" s="27">
        <f t="shared" si="0"/>
        <v>7.5E-07</v>
      </c>
      <c r="F20" s="37">
        <f t="shared" si="1"/>
        <v>7.500000000000001E-05</v>
      </c>
      <c r="G20" s="29">
        <f t="shared" si="2"/>
        <v>3.7500000000000005E-06</v>
      </c>
      <c r="H20" s="38">
        <f t="shared" si="3"/>
        <v>0.000375</v>
      </c>
      <c r="I20" s="31">
        <f t="shared" si="4"/>
        <v>4.500000000000001E-06</v>
      </c>
      <c r="J20" s="32">
        <f t="shared" si="5"/>
        <v>0.00045</v>
      </c>
      <c r="K20" s="63">
        <f t="shared" si="6"/>
        <v>4.500000000000001E-06</v>
      </c>
      <c r="L20" s="67">
        <f t="shared" si="7"/>
        <v>4.500000000000001E-06</v>
      </c>
      <c r="M20" s="68">
        <f t="shared" si="8"/>
        <v>0.0004500000000000001</v>
      </c>
    </row>
    <row r="21" spans="1:13" ht="12.75">
      <c r="A21" s="42" t="s">
        <v>33</v>
      </c>
      <c r="B21" s="34">
        <v>7439921</v>
      </c>
      <c r="C21" s="35">
        <v>1.5E-05</v>
      </c>
      <c r="D21" s="36">
        <v>1.2E-05</v>
      </c>
      <c r="E21" s="27">
        <f t="shared" si="0"/>
        <v>3.75E-06</v>
      </c>
      <c r="F21" s="37">
        <f t="shared" si="1"/>
        <v>0.000375</v>
      </c>
      <c r="G21" s="29">
        <f t="shared" si="2"/>
        <v>9E-06</v>
      </c>
      <c r="H21" s="38">
        <f t="shared" si="3"/>
        <v>0.0009000000000000001</v>
      </c>
      <c r="I21" s="31">
        <f t="shared" si="4"/>
        <v>1.275E-05</v>
      </c>
      <c r="J21" s="32">
        <f t="shared" si="5"/>
        <v>0.001275</v>
      </c>
      <c r="K21" s="63">
        <f t="shared" si="6"/>
        <v>1.275E-05</v>
      </c>
      <c r="L21" s="67">
        <f t="shared" si="7"/>
        <v>1.275E-05</v>
      </c>
      <c r="M21" s="68">
        <f t="shared" si="8"/>
        <v>0.001275</v>
      </c>
    </row>
    <row r="22" spans="1:13" ht="12.75">
      <c r="A22" s="42" t="s">
        <v>34</v>
      </c>
      <c r="B22" s="34">
        <v>7439965</v>
      </c>
      <c r="C22" s="35">
        <v>8E-05</v>
      </c>
      <c r="D22" s="43">
        <v>0.0004</v>
      </c>
      <c r="E22" s="44">
        <f t="shared" si="0"/>
        <v>2E-05</v>
      </c>
      <c r="F22" s="45">
        <f t="shared" si="1"/>
        <v>0.002</v>
      </c>
      <c r="G22" s="46">
        <f t="shared" si="2"/>
        <v>0.00030000000000000003</v>
      </c>
      <c r="H22" s="47">
        <f t="shared" si="3"/>
        <v>0.03</v>
      </c>
      <c r="I22" s="31">
        <f t="shared" si="4"/>
        <v>0.00032</v>
      </c>
      <c r="J22" s="32">
        <f t="shared" si="5"/>
        <v>0.032</v>
      </c>
      <c r="K22" s="63">
        <f t="shared" si="6"/>
        <v>0.00032</v>
      </c>
      <c r="L22" s="67">
        <f t="shared" si="7"/>
        <v>0.00032</v>
      </c>
      <c r="M22" s="68">
        <f t="shared" si="8"/>
        <v>0.032</v>
      </c>
    </row>
    <row r="23" spans="1:13" ht="12.75">
      <c r="A23" s="42" t="s">
        <v>35</v>
      </c>
      <c r="B23" s="34">
        <v>7440020</v>
      </c>
      <c r="C23" s="35">
        <v>1.2E-05</v>
      </c>
      <c r="D23" s="36">
        <v>2.5E-05</v>
      </c>
      <c r="E23" s="27">
        <f t="shared" si="0"/>
        <v>3E-06</v>
      </c>
      <c r="F23" s="37">
        <f t="shared" si="1"/>
        <v>0.00030000000000000003</v>
      </c>
      <c r="G23" s="29">
        <f t="shared" si="2"/>
        <v>1.8750000000000002E-05</v>
      </c>
      <c r="H23" s="38">
        <f t="shared" si="3"/>
        <v>0.001875</v>
      </c>
      <c r="I23" s="31">
        <f t="shared" si="4"/>
        <v>2.175E-05</v>
      </c>
      <c r="J23" s="32">
        <f t="shared" si="5"/>
        <v>0.002175</v>
      </c>
      <c r="K23" s="63">
        <f t="shared" si="6"/>
        <v>2.175E-05</v>
      </c>
      <c r="L23" s="67">
        <f t="shared" si="7"/>
        <v>2.175E-05</v>
      </c>
      <c r="M23" s="68">
        <f t="shared" si="8"/>
        <v>0.002175</v>
      </c>
    </row>
    <row r="24" spans="1:13" ht="12.75">
      <c r="A24" s="42" t="s">
        <v>36</v>
      </c>
      <c r="B24" s="34">
        <v>7782492</v>
      </c>
      <c r="C24" s="35">
        <v>1E-06</v>
      </c>
      <c r="D24" s="36">
        <v>1E-06</v>
      </c>
      <c r="E24" s="27">
        <f t="shared" si="0"/>
        <v>2.5E-07</v>
      </c>
      <c r="F24" s="37">
        <f t="shared" si="1"/>
        <v>2.4999999999999998E-05</v>
      </c>
      <c r="G24" s="29">
        <f t="shared" si="2"/>
        <v>7.5E-07</v>
      </c>
      <c r="H24" s="38">
        <f t="shared" si="3"/>
        <v>7.5E-05</v>
      </c>
      <c r="I24" s="31">
        <f t="shared" si="4"/>
        <v>1E-06</v>
      </c>
      <c r="J24" s="32">
        <f t="shared" si="5"/>
        <v>9.999999999999999E-05</v>
      </c>
      <c r="K24" s="63">
        <f t="shared" si="6"/>
        <v>1E-06</v>
      </c>
      <c r="L24" s="67">
        <f t="shared" si="7"/>
        <v>1E-06</v>
      </c>
      <c r="M24" s="68">
        <f t="shared" si="8"/>
        <v>9.999999999999999E-05</v>
      </c>
    </row>
    <row r="25" spans="1:13" ht="13.5" thickBot="1">
      <c r="A25" s="23" t="s">
        <v>37</v>
      </c>
      <c r="B25" s="48">
        <v>7440666</v>
      </c>
      <c r="C25" s="25">
        <v>3E-05</v>
      </c>
      <c r="D25" s="49">
        <v>9.2E-05</v>
      </c>
      <c r="E25" s="50">
        <f t="shared" si="0"/>
        <v>7.5E-06</v>
      </c>
      <c r="F25" s="51">
        <f t="shared" si="1"/>
        <v>0.00075</v>
      </c>
      <c r="G25" s="29">
        <f t="shared" si="2"/>
        <v>6.9E-05</v>
      </c>
      <c r="H25" s="52">
        <f t="shared" si="3"/>
        <v>0.0069</v>
      </c>
      <c r="I25" s="31">
        <f t="shared" si="4"/>
        <v>7.65E-05</v>
      </c>
      <c r="J25" s="32">
        <f t="shared" si="5"/>
        <v>0.00765</v>
      </c>
      <c r="K25" s="64">
        <f t="shared" si="6"/>
        <v>7.65E-05</v>
      </c>
      <c r="L25" s="69">
        <f t="shared" si="7"/>
        <v>7.65E-05</v>
      </c>
      <c r="M25" s="70">
        <f t="shared" si="8"/>
        <v>0.0076500000000000005</v>
      </c>
    </row>
    <row r="26" spans="1:11" ht="12.75">
      <c r="A26" s="53" t="s">
        <v>38</v>
      </c>
      <c r="B26" s="54"/>
      <c r="C26" s="55"/>
      <c r="D26" s="55"/>
      <c r="E26" s="56"/>
      <c r="F26" s="55"/>
      <c r="G26" s="55"/>
      <c r="H26" s="57"/>
      <c r="I26" s="57"/>
      <c r="J26" s="57"/>
      <c r="K26" s="60"/>
    </row>
    <row r="27" spans="1:11" ht="26.25" customHeight="1">
      <c r="A27" s="98" t="s">
        <v>47</v>
      </c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1" ht="16.5" customHeight="1">
      <c r="A28" s="101" t="s">
        <v>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/>
    </row>
    <row r="29" spans="1:11" ht="27" customHeight="1">
      <c r="A29" s="98" t="s">
        <v>40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</row>
    <row r="30" spans="1:11" ht="12.7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</row>
    <row r="32" ht="12.75">
      <c r="A32" s="107" t="s">
        <v>41</v>
      </c>
    </row>
    <row r="33" ht="12.75">
      <c r="A33" s="108"/>
    </row>
    <row r="34" ht="12.75">
      <c r="A34" s="108"/>
    </row>
    <row r="35" ht="12.75">
      <c r="A35" s="109"/>
    </row>
    <row r="36" ht="12.75">
      <c r="A36" s="59" t="s">
        <v>42</v>
      </c>
    </row>
    <row r="37" ht="12.75">
      <c r="A37" s="59" t="s">
        <v>43</v>
      </c>
    </row>
    <row r="38" ht="12.75">
      <c r="A38" s="59" t="s">
        <v>44</v>
      </c>
    </row>
  </sheetData>
  <sheetProtection/>
  <mergeCells count="24">
    <mergeCell ref="A29:K29"/>
    <mergeCell ref="A30:K30"/>
    <mergeCell ref="A32:A35"/>
    <mergeCell ref="K11:K13"/>
    <mergeCell ref="L11:L13"/>
    <mergeCell ref="M11:M13"/>
    <mergeCell ref="G11:G13"/>
    <mergeCell ref="H11:H13"/>
    <mergeCell ref="I11:I13"/>
    <mergeCell ref="J11:J13"/>
    <mergeCell ref="A27:K27"/>
    <mergeCell ref="A28:K28"/>
    <mergeCell ref="A11:A13"/>
    <mergeCell ref="B11:B13"/>
    <mergeCell ref="C11:C13"/>
    <mergeCell ref="D11:D13"/>
    <mergeCell ref="E11:E13"/>
    <mergeCell ref="F11:F13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2014-03-06T17:04:06Z</dcterms:created>
  <dcterms:modified xsi:type="dcterms:W3CDTF">2020-02-13T18:38:08Z</dcterms:modified>
  <cp:category/>
  <cp:version/>
  <cp:contentType/>
  <cp:contentStatus/>
</cp:coreProperties>
</file>