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22710" windowHeight="8760" activeTab="0"/>
  </bookViews>
  <sheets>
    <sheet name="Crematory" sheetId="1" r:id="rId1"/>
  </sheets>
  <definedNames>
    <definedName name="_xlnm.Print_Area" localSheetId="0">'Crematory'!$A$1:$L$69</definedName>
  </definedNames>
  <calcPr fullCalcOnLoad="1"/>
</workbook>
</file>

<file path=xl/comments1.xml><?xml version="1.0" encoding="utf-8"?>
<comments xmlns="http://schemas.openxmlformats.org/spreadsheetml/2006/main">
  <authors>
    <author>Matthew Cegielski</author>
  </authors>
  <commentList>
    <comment ref="C117" authorId="0">
      <text>
        <r>
          <rPr>
            <b/>
            <sz val="9"/>
            <rFont val="Tahoma"/>
            <family val="0"/>
          </rPr>
          <t>Matthew Cegielski:</t>
        </r>
        <r>
          <rPr>
            <sz val="9"/>
            <rFont val="Tahoma"/>
            <family val="0"/>
          </rPr>
          <t xml:space="preserve">
CARB CATEF is 4.99E-03</t>
        </r>
      </text>
    </comment>
    <comment ref="F117" authorId="0">
      <text>
        <r>
          <rPr>
            <b/>
            <sz val="9"/>
            <rFont val="Tahoma"/>
            <family val="0"/>
          </rPr>
          <t>Matthew Cegielski:</t>
        </r>
        <r>
          <rPr>
            <sz val="9"/>
            <rFont val="Tahoma"/>
            <family val="0"/>
          </rPr>
          <t xml:space="preserve">
CARB CATEF is 4.99E-03</t>
        </r>
      </text>
    </comment>
  </commentList>
</comments>
</file>

<file path=xl/sharedStrings.xml><?xml version="1.0" encoding="utf-8"?>
<sst xmlns="http://schemas.openxmlformats.org/spreadsheetml/2006/main" count="142" uniqueCount="90">
  <si>
    <t>Facility:</t>
  </si>
  <si>
    <t>ID#:</t>
  </si>
  <si>
    <t>Project #:</t>
  </si>
  <si>
    <t>CAS#</t>
  </si>
  <si>
    <t>LB/HR</t>
  </si>
  <si>
    <t>Applicability</t>
  </si>
  <si>
    <t>Last Update</t>
  </si>
  <si>
    <t>Name</t>
  </si>
  <si>
    <t>Author or updater</t>
  </si>
  <si>
    <t>Inputs</t>
  </si>
  <si>
    <t xml:space="preserve">Formula </t>
  </si>
  <si>
    <t>lb/hr</t>
  </si>
  <si>
    <t>lb/yr</t>
  </si>
  <si>
    <t>Formaldehyde</t>
  </si>
  <si>
    <t>Acetaldehyde</t>
  </si>
  <si>
    <t>Arsenic</t>
  </si>
  <si>
    <t>Benzo(a)anthracene</t>
  </si>
  <si>
    <t>Benzo(a)pyrene</t>
  </si>
  <si>
    <t>Benzo(b)fluoranthene</t>
  </si>
  <si>
    <t>Benzo(k)fluoranthene</t>
  </si>
  <si>
    <t>Beryllium</t>
  </si>
  <si>
    <t>Cadmium</t>
  </si>
  <si>
    <t>Chrysene</t>
  </si>
  <si>
    <t>Copper</t>
  </si>
  <si>
    <t>Dibenz(a,h)anthracene</t>
  </si>
  <si>
    <t>Indeno(1,2,3-cd)pyrene</t>
  </si>
  <si>
    <t>Lead</t>
  </si>
  <si>
    <t>Naphthalene</t>
  </si>
  <si>
    <t>Nickel</t>
  </si>
  <si>
    <t>Selenium</t>
  </si>
  <si>
    <t>tons/hr</t>
  </si>
  <si>
    <t>tons/yr</t>
  </si>
  <si>
    <t>Acenaphthene</t>
  </si>
  <si>
    <t>Acenaphthylene</t>
  </si>
  <si>
    <t>Anthracene</t>
  </si>
  <si>
    <t>Barium</t>
  </si>
  <si>
    <t>Benzo(g,h,i)perylene</t>
  </si>
  <si>
    <t>Chromium (Total)</t>
  </si>
  <si>
    <t>Cobalt</t>
  </si>
  <si>
    <t>Fluoranthene</t>
  </si>
  <si>
    <t>Fluorene</t>
  </si>
  <si>
    <t>Phenanthrene</t>
  </si>
  <si>
    <t>Pyrene</t>
  </si>
  <si>
    <t>Silver</t>
  </si>
  <si>
    <t>Zinc</t>
  </si>
  <si>
    <t>Matthew Cegielski</t>
  </si>
  <si>
    <t>Substances</t>
  </si>
  <si>
    <t>Mode</t>
  </si>
  <si>
    <t>Process rate of bodies to be cremated (Mode 1)</t>
  </si>
  <si>
    <t>Process rate of bodies to be cremated (Mode 2)</t>
  </si>
  <si>
    <t>Process Rate lbs</t>
  </si>
  <si>
    <t>Process Rate Tons</t>
  </si>
  <si>
    <t>Process Rate Bodies</t>
  </si>
  <si>
    <t xml:space="preserve">  LB/YR</t>
  </si>
  <si>
    <t>Maximum # of bodies to be cremated (Mode 3)</t>
  </si>
  <si>
    <t>References</t>
  </si>
  <si>
    <t>Average weight of body to be cremated lbs (Mode 1 and 2)</t>
  </si>
  <si>
    <t xml:space="preserve"> Emissions from Human Cremation Operations  </t>
  </si>
  <si>
    <t>Hydrogen fluoride</t>
  </si>
  <si>
    <t>Hydrochloric acid</t>
  </si>
  <si>
    <t>Hexavalent Chromium</t>
  </si>
  <si>
    <t>cremated bodies/hr</t>
  </si>
  <si>
    <t>cremated bodies/yr</t>
  </si>
  <si>
    <t>lb/lbs of body cremated</t>
  </si>
  <si>
    <t>lb/tons of body cremated</t>
  </si>
  <si>
    <t>lb/body cremated</t>
  </si>
  <si>
    <t xml:space="preserve"> lb/lbs of body cremated**</t>
  </si>
  <si>
    <t>Furan 7F 1234678</t>
  </si>
  <si>
    <t>Dioxin 7D</t>
  </si>
  <si>
    <t>Furan 7F 1234789</t>
  </si>
  <si>
    <t>Furan 6F 123478</t>
  </si>
  <si>
    <t>Dioxin 6D 123478</t>
  </si>
  <si>
    <t>Furan 6F 123678</t>
  </si>
  <si>
    <t>Dioxin 6D 123678</t>
  </si>
  <si>
    <t>Furan 6F 123789</t>
  </si>
  <si>
    <t>Dioxin 6D 123789</t>
  </si>
  <si>
    <t>Furan 5F 12378</t>
  </si>
  <si>
    <t>Dioxin 5D 12378</t>
  </si>
  <si>
    <t>Furan 6F 234678</t>
  </si>
  <si>
    <t>Furan 5F 23478</t>
  </si>
  <si>
    <t xml:space="preserve">Furan 4F </t>
  </si>
  <si>
    <t>Dioxin 4D</t>
  </si>
  <si>
    <t>**average weight of cremation assumed to be 80kg or 176 pounds. http://www.arb.ca.gov/research/apr/past/96-333_1_pt2.pdf</t>
  </si>
  <si>
    <t>lb/body cremated*</t>
  </si>
  <si>
    <t xml:space="preserve">  lb/tons of body cremated**</t>
  </si>
  <si>
    <r>
      <t>Input the Mode (1-3 on right) that is applicable for the operating units reported. The emission factors will be selected in column C. Input the appropriate process rate on the left. Emissions are calculated by the multiplication of Process rates a</t>
    </r>
    <r>
      <rPr>
        <sz val="10"/>
        <rFont val="Arial"/>
        <family val="0"/>
      </rPr>
      <t xml:space="preserve">nd Emission Factors. Average weight default is 176 lbs, which is used for Modes 1 and 2. </t>
    </r>
  </si>
  <si>
    <t>Pollutants required for toxic reporting. Current as of update date.</t>
  </si>
  <si>
    <r>
      <t xml:space="preserve">Use this spreadsheet to characterize the emissions from a Crematory when either the number of bodies cremated or the weight of bodies entering a cremation oven are known. </t>
    </r>
    <r>
      <rPr>
        <b/>
        <sz val="10"/>
        <rFont val="Arial"/>
        <family val="2"/>
      </rPr>
      <t>Combustion emissions are included.</t>
    </r>
    <r>
      <rPr>
        <sz val="10"/>
        <rFont val="Arial"/>
        <family val="0"/>
      </rPr>
      <t xml:space="preserve"> Entries required in yellow areas, output in gray areas.</t>
    </r>
  </si>
  <si>
    <t>Mercury#</t>
  </si>
  <si>
    <r>
      <t xml:space="preserve">*Emissions factors (lb/body cremated) are from Table 19 "Point Source Emission Factors", Crematory Major Group (pg. 127) in the December 1999 CARB research report, </t>
    </r>
    <r>
      <rPr>
        <i/>
        <sz val="10"/>
        <rFont val="Arial"/>
        <family val="2"/>
      </rPr>
      <t xml:space="preserve">Development Of Toxics Emission Factors From Source Test Data Collected Under The Air Toxics Hot Spots Program Part II Final Report Volume I, </t>
    </r>
    <r>
      <rPr>
        <sz val="10"/>
        <rFont val="Arial"/>
        <family val="2"/>
      </rPr>
      <t xml:space="preserve">test data from a 1993 creamatory source test. # Average of Source tests values from (SDAPCD) and (BAAQMD) for mercury.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</si>
</sst>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
    <numFmt numFmtId="174" formatCode="0.000E+00"/>
    <numFmt numFmtId="175" formatCode="_(* #,##0.0_);_(* \(#,##0.0\);_(* &quot;-&quot;??_);_(@_)"/>
    <numFmt numFmtId="176" formatCode="_(* #,##0_);_(* \(#,##0\);_(* &quot;-&quot;??_);_(@_)"/>
    <numFmt numFmtId="177" formatCode="_(* #,##0.000_);_(* \(#,##0.000\);_(* &quot;-&quot;??_);_(@_)"/>
    <numFmt numFmtId="178" formatCode="_(* #,##0.000_);_(* \(#,##0.000\);_(* &quot;-&quot;???_);_(@_)"/>
    <numFmt numFmtId="179" formatCode="_(* #,##0.0000_);_(* \(#,##0.0000\);_(* &quot;-&quot;??_);_(@_)"/>
    <numFmt numFmtId="180" formatCode="_(* #,##0.00000_);_(* \(#,##0.00000\);_(* &quot;-&quot;??_);_(@_)"/>
    <numFmt numFmtId="181" formatCode="_(* #,##0.000000_);_(* \(#,##0.000000\);_(* &quot;-&quot;??_);_(@_)"/>
    <numFmt numFmtId="182" formatCode="&quot;Yes&quot;;&quot;Yes&quot;;&quot;No&quot;"/>
    <numFmt numFmtId="183" formatCode="&quot;True&quot;;&quot;True&quot;;&quot;False&quot;"/>
    <numFmt numFmtId="184" formatCode="&quot;On&quot;;&quot;On&quot;;&quot;Off&quot;"/>
    <numFmt numFmtId="185" formatCode="_(* #,##0.0000000_);_(* \(#,##0.0000000\);_(* &quot;-&quot;??_);_(@_)"/>
    <numFmt numFmtId="186" formatCode="_(* #,##0.00000000_);_(* \(#,##0.00000000\);_(* &quot;-&quot;??_);_(@_)"/>
    <numFmt numFmtId="187" formatCode="#,##0.00000_);\(#,##0.00000\)"/>
    <numFmt numFmtId="188" formatCode="0.0000E+00"/>
    <numFmt numFmtId="189" formatCode="_(* #,##0.00000000_);_(* \(#,##0.00000000\);_(* &quot;-&quot;????????_);_(@_)"/>
    <numFmt numFmtId="190" formatCode="_(* #,##0.000000_);_(* \(#,##0.000000\);_(* &quot;-&quot;??????_);_(@_)"/>
    <numFmt numFmtId="191" formatCode="_(* #,##0.00000_);_(* \(#,##0.00000\);_(* &quot;-&quot;?????_);_(@_)"/>
    <numFmt numFmtId="192" formatCode="0.E+00"/>
    <numFmt numFmtId="193" formatCode="###0;###0"/>
    <numFmt numFmtId="194" formatCode="###0.00;###0.00"/>
    <numFmt numFmtId="195" formatCode="###0.000;###0.000"/>
    <numFmt numFmtId="196" formatCode="0.000000"/>
    <numFmt numFmtId="197" formatCode="0.0000"/>
    <numFmt numFmtId="198" formatCode="0.000"/>
  </numFmts>
  <fonts count="44">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name val="Tahoma"/>
      <family val="0"/>
    </font>
    <font>
      <sz val="9"/>
      <name val="Tahoma"/>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00FF00"/>
        <bgColor indexed="64"/>
      </patternFill>
    </fill>
    <fill>
      <patternFill patternType="solid">
        <fgColor theme="0" tint="-0.1499900072813034"/>
        <bgColor indexed="64"/>
      </patternFill>
    </fill>
    <fill>
      <patternFill patternType="solid">
        <fgColor rgb="FF0070C0"/>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right style="thick"/>
      <top style="thick"/>
      <bottom style="thick"/>
    </border>
    <border>
      <left>
        <color indexed="63"/>
      </left>
      <right style="thick"/>
      <top>
        <color indexed="63"/>
      </top>
      <bottom>
        <color indexed="63"/>
      </bottom>
    </border>
    <border>
      <left>
        <color indexed="63"/>
      </left>
      <right style="thick"/>
      <top>
        <color indexed="63"/>
      </top>
      <bottom style="medium"/>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double"/>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ck"/>
      <top style="thick"/>
      <bottom>
        <color indexed="63"/>
      </bottom>
    </border>
    <border>
      <left style="thin"/>
      <right style="thick"/>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color indexed="63"/>
      </top>
      <bottom>
        <color indexed="63"/>
      </bottom>
    </border>
    <border>
      <left style="thin"/>
      <right style="medium"/>
      <top>
        <color indexed="63"/>
      </top>
      <bottom style="thin"/>
    </border>
    <border>
      <left style="thick"/>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5">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wrapText="1"/>
    </xf>
    <xf numFmtId="0" fontId="3" fillId="0" borderId="10" xfId="0" applyFont="1" applyBorder="1" applyAlignment="1">
      <alignment wrapText="1"/>
    </xf>
    <xf numFmtId="0" fontId="0" fillId="0" borderId="0" xfId="0" applyAlignment="1">
      <alignment horizontal="center"/>
    </xf>
    <xf numFmtId="0" fontId="4" fillId="0" borderId="12" xfId="0" applyFont="1" applyBorder="1" applyAlignment="1">
      <alignment/>
    </xf>
    <xf numFmtId="0" fontId="4" fillId="0" borderId="13" xfId="0" applyFont="1" applyBorder="1" applyAlignment="1">
      <alignment/>
    </xf>
    <xf numFmtId="0" fontId="0" fillId="0" borderId="14" xfId="0" applyBorder="1" applyAlignment="1">
      <alignment/>
    </xf>
    <xf numFmtId="0" fontId="3" fillId="0" borderId="0" xfId="0" applyFont="1" applyBorder="1" applyAlignment="1">
      <alignment wrapText="1"/>
    </xf>
    <xf numFmtId="0" fontId="0" fillId="33" borderId="0" xfId="0" applyFill="1" applyBorder="1" applyAlignment="1">
      <alignment/>
    </xf>
    <xf numFmtId="0" fontId="0" fillId="33" borderId="15" xfId="0" applyFill="1" applyBorder="1" applyAlignment="1">
      <alignment/>
    </xf>
    <xf numFmtId="0" fontId="3" fillId="0" borderId="16" xfId="0" applyFont="1" applyBorder="1" applyAlignment="1">
      <alignment/>
    </xf>
    <xf numFmtId="0" fontId="0" fillId="0" borderId="16" xfId="0" applyBorder="1" applyAlignment="1">
      <alignment horizontal="center" wrapText="1"/>
    </xf>
    <xf numFmtId="0" fontId="3" fillId="0" borderId="12" xfId="0" applyFont="1" applyBorder="1" applyAlignment="1">
      <alignment horizontal="center" vertical="center"/>
    </xf>
    <xf numFmtId="0" fontId="5" fillId="0" borderId="0" xfId="0" applyFont="1" applyAlignment="1">
      <alignment/>
    </xf>
    <xf numFmtId="0" fontId="0" fillId="0" borderId="17" xfId="0" applyBorder="1" applyAlignment="1">
      <alignment wrapText="1"/>
    </xf>
    <xf numFmtId="0" fontId="3" fillId="0" borderId="0" xfId="0" applyFont="1" applyBorder="1" applyAlignment="1">
      <alignment/>
    </xf>
    <xf numFmtId="0" fontId="0" fillId="0" borderId="0" xfId="0" applyNumberFormat="1" applyFill="1" applyBorder="1" applyAlignment="1">
      <alignment horizontal="center"/>
    </xf>
    <xf numFmtId="1" fontId="0" fillId="0" borderId="17" xfId="0" applyNumberFormat="1" applyFill="1" applyBorder="1" applyAlignment="1">
      <alignment horizontal="center"/>
    </xf>
    <xf numFmtId="11" fontId="0" fillId="34" borderId="18" xfId="0" applyNumberFormat="1" applyFill="1" applyBorder="1" applyAlignment="1">
      <alignment horizontal="center" wrapText="1"/>
    </xf>
    <xf numFmtId="11" fontId="0" fillId="0" borderId="0" xfId="0" applyNumberFormat="1" applyFont="1" applyBorder="1" applyAlignment="1">
      <alignment horizontal="center" wrapText="1"/>
    </xf>
    <xf numFmtId="11" fontId="0" fillId="0" borderId="19" xfId="0" applyNumberFormat="1" applyFont="1" applyBorder="1" applyAlignment="1">
      <alignment horizontal="center"/>
    </xf>
    <xf numFmtId="11" fontId="0" fillId="0" borderId="19" xfId="0" applyNumberFormat="1" applyFont="1" applyBorder="1" applyAlignment="1">
      <alignment horizontal="center" wrapText="1"/>
    </xf>
    <xf numFmtId="1" fontId="0" fillId="33" borderId="17" xfId="0" applyNumberFormat="1" applyFill="1" applyBorder="1" applyAlignment="1">
      <alignment horizontal="center"/>
    </xf>
    <xf numFmtId="0" fontId="3" fillId="35" borderId="0" xfId="0" applyFont="1" applyFill="1" applyBorder="1" applyAlignment="1">
      <alignment wrapText="1"/>
    </xf>
    <xf numFmtId="0" fontId="3" fillId="35" borderId="19" xfId="0" applyFont="1" applyFill="1" applyBorder="1" applyAlignment="1">
      <alignment wrapText="1"/>
    </xf>
    <xf numFmtId="0" fontId="3" fillId="0" borderId="0" xfId="0" applyFont="1" applyFill="1" applyBorder="1" applyAlignment="1">
      <alignment wrapText="1"/>
    </xf>
    <xf numFmtId="11" fontId="0" fillId="34" borderId="0" xfId="0" applyNumberFormat="1" applyFont="1" applyFill="1" applyBorder="1" applyAlignment="1">
      <alignment horizontal="center"/>
    </xf>
    <xf numFmtId="0" fontId="3" fillId="0" borderId="0" xfId="0" applyFont="1" applyBorder="1" applyAlignment="1">
      <alignment horizontal="center"/>
    </xf>
    <xf numFmtId="11" fontId="0" fillId="0" borderId="0" xfId="0" applyNumberFormat="1" applyFont="1" applyBorder="1" applyAlignment="1">
      <alignment horizontal="center"/>
    </xf>
    <xf numFmtId="0" fontId="3" fillId="0" borderId="0" xfId="0" applyFont="1" applyAlignment="1">
      <alignment horizontal="center"/>
    </xf>
    <xf numFmtId="11" fontId="0" fillId="0" borderId="0" xfId="0" applyNumberFormat="1" applyFont="1" applyAlignment="1">
      <alignment horizontal="center"/>
    </xf>
    <xf numFmtId="11" fontId="0" fillId="34" borderId="20" xfId="0" applyNumberFormat="1" applyFill="1" applyBorder="1" applyAlignment="1">
      <alignment horizontal="center"/>
    </xf>
    <xf numFmtId="0" fontId="3" fillId="35" borderId="10" xfId="0" applyFont="1" applyFill="1" applyBorder="1" applyAlignment="1">
      <alignment wrapText="1"/>
    </xf>
    <xf numFmtId="0" fontId="3" fillId="35" borderId="0" xfId="0" applyFont="1" applyFill="1" applyBorder="1" applyAlignment="1">
      <alignment/>
    </xf>
    <xf numFmtId="0" fontId="3" fillId="0" borderId="0" xfId="0" applyFont="1" applyFill="1" applyBorder="1" applyAlignment="1">
      <alignment horizontal="left" wrapText="1"/>
    </xf>
    <xf numFmtId="3" fontId="0" fillId="0" borderId="12" xfId="0" applyNumberFormat="1" applyFill="1" applyBorder="1" applyAlignment="1">
      <alignment horizontal="center"/>
    </xf>
    <xf numFmtId="0" fontId="3" fillId="36" borderId="0" xfId="0" applyFont="1" applyFill="1" applyBorder="1" applyAlignment="1">
      <alignment horizontal="center" wrapText="1"/>
    </xf>
    <xf numFmtId="0" fontId="3" fillId="36" borderId="19" xfId="0" applyFont="1" applyFill="1" applyBorder="1" applyAlignment="1">
      <alignment horizontal="center" wrapText="1"/>
    </xf>
    <xf numFmtId="0" fontId="0" fillId="33" borderId="17" xfId="0" applyFill="1" applyBorder="1" applyAlignment="1">
      <alignment horizontal="center" wrapText="1"/>
    </xf>
    <xf numFmtId="0" fontId="0" fillId="0" borderId="17" xfId="0" applyFill="1" applyBorder="1" applyAlignment="1">
      <alignment horizontal="center"/>
    </xf>
    <xf numFmtId="0" fontId="0" fillId="0" borderId="17" xfId="0" applyFont="1" applyFill="1" applyBorder="1" applyAlignment="1">
      <alignment horizontal="center" wrapText="1"/>
    </xf>
    <xf numFmtId="0" fontId="0" fillId="0" borderId="17" xfId="0" applyFont="1" applyBorder="1" applyAlignment="1">
      <alignment wrapText="1"/>
    </xf>
    <xf numFmtId="0" fontId="0" fillId="0" borderId="17" xfId="0" applyFont="1" applyFill="1" applyBorder="1" applyAlignment="1">
      <alignment wrapText="1"/>
    </xf>
    <xf numFmtId="0" fontId="3" fillId="0" borderId="21" xfId="0" applyFont="1" applyBorder="1" applyAlignment="1">
      <alignment horizontal="center"/>
    </xf>
    <xf numFmtId="0" fontId="0" fillId="0" borderId="17" xfId="0" applyFont="1" applyBorder="1" applyAlignment="1">
      <alignment horizontal="center"/>
    </xf>
    <xf numFmtId="11" fontId="0" fillId="34" borderId="18" xfId="0" applyNumberFormat="1" applyFont="1" applyFill="1" applyBorder="1" applyAlignment="1">
      <alignment horizontal="center" wrapText="1"/>
    </xf>
    <xf numFmtId="11" fontId="0" fillId="34" borderId="18" xfId="0" applyNumberFormat="1" applyFont="1" applyFill="1" applyBorder="1" applyAlignment="1">
      <alignment horizontal="center"/>
    </xf>
    <xf numFmtId="11" fontId="0" fillId="34" borderId="19" xfId="0" applyNumberFormat="1" applyFont="1" applyFill="1" applyBorder="1" applyAlignment="1">
      <alignment horizontal="center"/>
    </xf>
    <xf numFmtId="11" fontId="0" fillId="0" borderId="22" xfId="0" applyNumberFormat="1" applyFont="1" applyBorder="1" applyAlignment="1">
      <alignment horizontal="center" wrapText="1"/>
    </xf>
    <xf numFmtId="11" fontId="0" fillId="0" borderId="22" xfId="0" applyNumberFormat="1" applyFont="1" applyBorder="1" applyAlignment="1">
      <alignment horizontal="center"/>
    </xf>
    <xf numFmtId="11" fontId="0" fillId="0" borderId="23" xfId="0" applyNumberFormat="1" applyFont="1" applyBorder="1" applyAlignment="1">
      <alignment horizontal="center"/>
    </xf>
    <xf numFmtId="11" fontId="0" fillId="34" borderId="24" xfId="0" applyNumberFormat="1" applyFont="1" applyFill="1" applyBorder="1" applyAlignment="1">
      <alignment horizontal="center"/>
    </xf>
    <xf numFmtId="1" fontId="3" fillId="37" borderId="21" xfId="0" applyNumberFormat="1" applyFont="1" applyFill="1" applyBorder="1" applyAlignment="1">
      <alignment horizontal="center"/>
    </xf>
    <xf numFmtId="3" fontId="3" fillId="37" borderId="21" xfId="0" applyNumberFormat="1" applyFont="1" applyFill="1" applyBorder="1" applyAlignment="1">
      <alignment horizontal="center"/>
    </xf>
    <xf numFmtId="11" fontId="0" fillId="0" borderId="25" xfId="0" applyNumberFormat="1" applyBorder="1" applyAlignment="1">
      <alignment horizontal="center"/>
    </xf>
    <xf numFmtId="11" fontId="0" fillId="0" borderId="26" xfId="0" applyNumberFormat="1" applyBorder="1" applyAlignment="1">
      <alignment horizontal="center"/>
    </xf>
    <xf numFmtId="11" fontId="0" fillId="0" borderId="26" xfId="0" applyNumberFormat="1" applyFont="1" applyBorder="1" applyAlignment="1">
      <alignment horizontal="center" wrapText="1"/>
    </xf>
    <xf numFmtId="11" fontId="0" fillId="0" borderId="27" xfId="0" applyNumberFormat="1" applyFont="1" applyBorder="1" applyAlignment="1">
      <alignment horizontal="center" wrapText="1"/>
    </xf>
    <xf numFmtId="0" fontId="3" fillId="0" borderId="28" xfId="0" applyFont="1" applyBorder="1" applyAlignment="1">
      <alignment wrapText="1"/>
    </xf>
    <xf numFmtId="0" fontId="3" fillId="0" borderId="29" xfId="0" applyFont="1" applyBorder="1" applyAlignment="1">
      <alignment horizontal="center" wrapText="1"/>
    </xf>
    <xf numFmtId="11" fontId="0" fillId="0" borderId="29" xfId="0" applyNumberFormat="1" applyBorder="1" applyAlignment="1">
      <alignment/>
    </xf>
    <xf numFmtId="11" fontId="0" fillId="0" borderId="29" xfId="0" applyNumberFormat="1" applyFill="1" applyBorder="1" applyAlignment="1">
      <alignment/>
    </xf>
    <xf numFmtId="11" fontId="0" fillId="0" borderId="30" xfId="0" applyNumberFormat="1" applyFill="1" applyBorder="1" applyAlignment="1">
      <alignment/>
    </xf>
    <xf numFmtId="172" fontId="0" fillId="33" borderId="17" xfId="0" applyNumberFormat="1" applyFill="1" applyBorder="1" applyAlignment="1">
      <alignment horizontal="center"/>
    </xf>
    <xf numFmtId="172" fontId="0" fillId="33" borderId="12" xfId="0" applyNumberFormat="1" applyFill="1" applyBorder="1" applyAlignment="1">
      <alignment horizontal="center"/>
    </xf>
    <xf numFmtId="11" fontId="0" fillId="0" borderId="27" xfId="0" applyNumberFormat="1" applyBorder="1" applyAlignment="1">
      <alignment horizontal="center"/>
    </xf>
    <xf numFmtId="1" fontId="0" fillId="0" borderId="17" xfId="0" applyNumberFormat="1" applyFont="1" applyFill="1" applyBorder="1" applyAlignment="1">
      <alignment horizontal="center" wrapText="1"/>
    </xf>
    <xf numFmtId="3" fontId="0" fillId="0" borderId="12" xfId="0" applyNumberFormat="1" applyFont="1" applyFill="1" applyBorder="1" applyAlignment="1">
      <alignment horizontal="center" wrapText="1"/>
    </xf>
    <xf numFmtId="0" fontId="0" fillId="38" borderId="0" xfId="0" applyFill="1" applyAlignment="1">
      <alignment/>
    </xf>
    <xf numFmtId="0" fontId="0" fillId="38" borderId="0" xfId="0" applyFill="1" applyBorder="1" applyAlignment="1">
      <alignment/>
    </xf>
    <xf numFmtId="0" fontId="0" fillId="38" borderId="18" xfId="0" applyFill="1" applyBorder="1" applyAlignment="1">
      <alignment/>
    </xf>
    <xf numFmtId="0" fontId="0" fillId="38" borderId="15" xfId="0" applyFill="1" applyBorder="1" applyAlignment="1">
      <alignment/>
    </xf>
    <xf numFmtId="0" fontId="0" fillId="38" borderId="31" xfId="0" applyFill="1" applyBorder="1" applyAlignment="1">
      <alignment/>
    </xf>
    <xf numFmtId="11" fontId="0" fillId="38" borderId="0" xfId="0" applyNumberFormat="1" applyFill="1" applyBorder="1" applyAlignment="1">
      <alignment horizontal="center"/>
    </xf>
    <xf numFmtId="11" fontId="0" fillId="38" borderId="0" xfId="0" applyNumberFormat="1" applyFont="1" applyFill="1" applyBorder="1" applyAlignment="1">
      <alignment horizontal="center" wrapText="1"/>
    </xf>
    <xf numFmtId="11" fontId="0" fillId="38" borderId="0" xfId="0" applyNumberFormat="1" applyFill="1" applyBorder="1" applyAlignment="1">
      <alignment horizontal="center" wrapText="1"/>
    </xf>
    <xf numFmtId="11" fontId="0" fillId="38" borderId="0" xfId="0" applyNumberFormat="1" applyFont="1" applyFill="1" applyBorder="1" applyAlignment="1">
      <alignment horizontal="center"/>
    </xf>
    <xf numFmtId="11" fontId="0" fillId="38" borderId="0" xfId="0" applyNumberFormat="1" applyFill="1" applyBorder="1" applyAlignment="1">
      <alignment/>
    </xf>
    <xf numFmtId="0" fontId="3" fillId="38" borderId="0" xfId="0" applyFont="1" applyFill="1" applyBorder="1" applyAlignment="1">
      <alignment wrapText="1"/>
    </xf>
    <xf numFmtId="0" fontId="3" fillId="38" borderId="0" xfId="0" applyFont="1" applyFill="1" applyBorder="1" applyAlignment="1">
      <alignment horizontal="center" wrapText="1"/>
    </xf>
    <xf numFmtId="0" fontId="0" fillId="38" borderId="0" xfId="0" applyFont="1" applyFill="1" applyBorder="1" applyAlignment="1">
      <alignment/>
    </xf>
    <xf numFmtId="0" fontId="0" fillId="38" borderId="0" xfId="0" applyFont="1" applyFill="1" applyBorder="1" applyAlignment="1">
      <alignment horizontal="center"/>
    </xf>
    <xf numFmtId="0" fontId="0" fillId="38" borderId="0" xfId="0" applyFill="1" applyAlignment="1">
      <alignment horizontal="center"/>
    </xf>
    <xf numFmtId="0" fontId="3" fillId="0" borderId="25" xfId="0" applyFont="1" applyBorder="1" applyAlignment="1">
      <alignment horizontal="center" wrapText="1"/>
    </xf>
    <xf numFmtId="0" fontId="0" fillId="0" borderId="32" xfId="0" applyBorder="1" applyAlignment="1">
      <alignment wrapText="1"/>
    </xf>
    <xf numFmtId="0" fontId="0" fillId="0" borderId="32" xfId="0" applyBorder="1" applyAlignment="1">
      <alignment horizont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wrapText="1"/>
    </xf>
    <xf numFmtId="0" fontId="3" fillId="0" borderId="32" xfId="0" applyFont="1" applyBorder="1" applyAlignment="1">
      <alignment horizontal="center" wrapText="1"/>
    </xf>
    <xf numFmtId="0" fontId="0" fillId="0" borderId="12" xfId="0" applyFont="1" applyBorder="1" applyAlignment="1">
      <alignment horizontal="center"/>
    </xf>
    <xf numFmtId="0" fontId="0" fillId="0" borderId="14" xfId="0" applyBorder="1" applyAlignment="1">
      <alignment horizontal="center"/>
    </xf>
    <xf numFmtId="0" fontId="0" fillId="0" borderId="12" xfId="0" applyFont="1" applyFill="1" applyBorder="1" applyAlignment="1">
      <alignment horizontal="center"/>
    </xf>
    <xf numFmtId="0" fontId="0" fillId="0" borderId="33"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3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38" borderId="0" xfId="0" applyFont="1" applyFill="1" applyBorder="1" applyAlignment="1">
      <alignment horizontal="center" wrapText="1"/>
    </xf>
    <xf numFmtId="0" fontId="0" fillId="38" borderId="0" xfId="0" applyFill="1" applyBorder="1" applyAlignment="1">
      <alignment horizontal="center" wrapText="1"/>
    </xf>
    <xf numFmtId="0" fontId="5" fillId="0" borderId="19" xfId="0" applyFont="1" applyBorder="1" applyAlignment="1">
      <alignment horizontal="center" wrapText="1"/>
    </xf>
    <xf numFmtId="0" fontId="5" fillId="0" borderId="19" xfId="0" applyFont="1" applyBorder="1" applyAlignment="1">
      <alignment wrapText="1"/>
    </xf>
    <xf numFmtId="0" fontId="5" fillId="0" borderId="20" xfId="0" applyFont="1" applyBorder="1" applyAlignment="1">
      <alignment wrapText="1"/>
    </xf>
    <xf numFmtId="0" fontId="0" fillId="0" borderId="13"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35" borderId="13" xfId="0" applyFont="1" applyFill="1" applyBorder="1" applyAlignment="1">
      <alignment horizontal="center"/>
    </xf>
    <xf numFmtId="0" fontId="0" fillId="0" borderId="13" xfId="0" applyBorder="1" applyAlignment="1">
      <alignment/>
    </xf>
    <xf numFmtId="171" fontId="0" fillId="35" borderId="13" xfId="0" applyNumberFormat="1" applyFill="1" applyBorder="1" applyAlignment="1">
      <alignment horizontal="center"/>
    </xf>
    <xf numFmtId="0" fontId="5" fillId="0" borderId="39" xfId="0" applyFont="1" applyBorder="1" applyAlignment="1">
      <alignment horizontal="center" wrapText="1"/>
    </xf>
    <xf numFmtId="0" fontId="6" fillId="0" borderId="40" xfId="0" applyFont="1" applyBorder="1" applyAlignment="1">
      <alignment horizontal="center"/>
    </xf>
    <xf numFmtId="0" fontId="6" fillId="0" borderId="41" xfId="0" applyFont="1" applyBorder="1" applyAlignment="1">
      <alignment horizontal="center"/>
    </xf>
    <xf numFmtId="0" fontId="0" fillId="36" borderId="28" xfId="0" applyFont="1" applyFill="1" applyBorder="1" applyAlignment="1">
      <alignment horizontal="left" vertical="center" wrapText="1"/>
    </xf>
    <xf numFmtId="0" fontId="0" fillId="36" borderId="29" xfId="0" applyFont="1" applyFill="1" applyBorder="1" applyAlignment="1">
      <alignment horizontal="left" vertical="center"/>
    </xf>
    <xf numFmtId="0" fontId="0" fillId="36" borderId="30" xfId="0" applyFont="1" applyFill="1" applyBorder="1" applyAlignment="1">
      <alignment horizontal="left" vertical="center"/>
    </xf>
    <xf numFmtId="0" fontId="0" fillId="0" borderId="28" xfId="0" applyFont="1" applyBorder="1" applyAlignment="1">
      <alignment horizontal="left" vertical="center" wrapText="1"/>
    </xf>
    <xf numFmtId="0" fontId="0" fillId="0" borderId="29" xfId="0" applyBorder="1" applyAlignment="1">
      <alignment/>
    </xf>
    <xf numFmtId="0" fontId="0" fillId="0" borderId="30" xfId="0" applyBorder="1" applyAlignment="1">
      <alignment/>
    </xf>
    <xf numFmtId="0" fontId="0" fillId="0" borderId="28" xfId="0"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3" fillId="0" borderId="42" xfId="0" applyFont="1" applyFill="1" applyBorder="1" applyAlignment="1">
      <alignment horizontal="center" wrapText="1"/>
    </xf>
    <xf numFmtId="0" fontId="0" fillId="0" borderId="43" xfId="0" applyBorder="1" applyAlignment="1">
      <alignment horizontal="center" wrapText="1"/>
    </xf>
    <xf numFmtId="0" fontId="3" fillId="39" borderId="25" xfId="0" applyFont="1" applyFill="1" applyBorder="1" applyAlignment="1">
      <alignment horizontal="center" wrapText="1"/>
    </xf>
    <xf numFmtId="0" fontId="3" fillId="39" borderId="32" xfId="0" applyFont="1" applyFill="1" applyBorder="1" applyAlignment="1">
      <alignment horizontal="center" wrapText="1"/>
    </xf>
    <xf numFmtId="11" fontId="3" fillId="0" borderId="0" xfId="0" applyNumberFormat="1" applyFont="1" applyBorder="1" applyAlignment="1">
      <alignment horizontal="center" wrapText="1"/>
    </xf>
    <xf numFmtId="0" fontId="0" fillId="38" borderId="44"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29"/>
  <sheetViews>
    <sheetView tabSelected="1" zoomScale="130" zoomScaleNormal="130" zoomScalePageLayoutView="0" workbookViewId="0" topLeftCell="A1">
      <selection activeCell="H2" sqref="H2"/>
    </sheetView>
  </sheetViews>
  <sheetFormatPr defaultColWidth="9.140625" defaultRowHeight="12.75"/>
  <cols>
    <col min="1" max="1" width="55.8515625" style="0" customWidth="1"/>
    <col min="2" max="2" width="10.8515625" style="5" customWidth="1"/>
    <col min="3" max="7" width="10.8515625" style="0" customWidth="1"/>
    <col min="9" max="9" width="10.28125" style="0" customWidth="1"/>
    <col min="12" max="12" width="21.140625" style="0" customWidth="1"/>
  </cols>
  <sheetData>
    <row r="1" spans="1:20" ht="26.25" customHeight="1" thickBot="1">
      <c r="A1" s="15" t="s">
        <v>7</v>
      </c>
      <c r="B1" s="108" t="s">
        <v>57</v>
      </c>
      <c r="C1" s="109"/>
      <c r="D1" s="109"/>
      <c r="E1" s="109"/>
      <c r="F1" s="109"/>
      <c r="G1" s="110"/>
      <c r="H1" s="70"/>
      <c r="I1" s="70"/>
      <c r="J1" s="70"/>
      <c r="K1" s="70"/>
      <c r="L1" s="70"/>
      <c r="M1" s="70"/>
      <c r="N1" s="70"/>
      <c r="O1" s="70"/>
      <c r="P1" s="70"/>
      <c r="Q1" s="70"/>
      <c r="R1" s="70"/>
      <c r="S1" s="70"/>
      <c r="T1" s="70"/>
    </row>
    <row r="2" spans="1:20" ht="51.75" customHeight="1" thickBot="1">
      <c r="A2" s="14" t="s">
        <v>5</v>
      </c>
      <c r="B2" s="111" t="s">
        <v>87</v>
      </c>
      <c r="C2" s="112"/>
      <c r="D2" s="112"/>
      <c r="E2" s="112"/>
      <c r="F2" s="112"/>
      <c r="G2" s="113"/>
      <c r="H2" s="70"/>
      <c r="I2" s="70"/>
      <c r="J2" s="70"/>
      <c r="K2" s="70"/>
      <c r="L2" s="70"/>
      <c r="M2" s="70"/>
      <c r="N2" s="70"/>
      <c r="O2" s="70"/>
      <c r="P2" s="70"/>
      <c r="Q2" s="70"/>
      <c r="R2" s="70"/>
      <c r="S2" s="70"/>
      <c r="T2" s="70"/>
    </row>
    <row r="3" spans="1:20" ht="13.5" thickBot="1">
      <c r="A3" s="6" t="s">
        <v>8</v>
      </c>
      <c r="B3" s="114" t="s">
        <v>45</v>
      </c>
      <c r="C3" s="115"/>
      <c r="D3" s="7" t="s">
        <v>6</v>
      </c>
      <c r="E3" s="116">
        <v>45363</v>
      </c>
      <c r="F3" s="116"/>
      <c r="G3" s="8"/>
      <c r="H3" s="70"/>
      <c r="I3" s="70"/>
      <c r="J3" s="70"/>
      <c r="K3" s="70"/>
      <c r="L3" s="70"/>
      <c r="M3" s="70"/>
      <c r="N3" s="70"/>
      <c r="O3" s="70"/>
      <c r="P3" s="70"/>
      <c r="Q3" s="70"/>
      <c r="R3" s="70"/>
      <c r="S3" s="70"/>
      <c r="T3" s="70"/>
    </row>
    <row r="4" spans="1:20" ht="12.75">
      <c r="A4" s="1" t="s">
        <v>0</v>
      </c>
      <c r="B4" s="10"/>
      <c r="C4" s="10"/>
      <c r="D4" s="10"/>
      <c r="E4" s="70"/>
      <c r="F4" s="71"/>
      <c r="G4" s="72"/>
      <c r="H4" s="70"/>
      <c r="I4" s="70"/>
      <c r="J4" s="70"/>
      <c r="K4" s="70"/>
      <c r="L4" s="70"/>
      <c r="M4" s="70"/>
      <c r="N4" s="70"/>
      <c r="O4" s="70"/>
      <c r="P4" s="70"/>
      <c r="Q4" s="70"/>
      <c r="R4" s="70"/>
      <c r="S4" s="70"/>
      <c r="T4" s="70"/>
    </row>
    <row r="5" spans="1:20" ht="12.75">
      <c r="A5" s="1" t="s">
        <v>1</v>
      </c>
      <c r="B5" s="10"/>
      <c r="C5" s="10"/>
      <c r="D5" s="10"/>
      <c r="E5" s="70"/>
      <c r="F5" s="71"/>
      <c r="G5" s="72"/>
      <c r="H5" s="70"/>
      <c r="I5" s="70"/>
      <c r="J5" s="70"/>
      <c r="K5" s="70"/>
      <c r="L5" s="70"/>
      <c r="M5" s="70"/>
      <c r="N5" s="70"/>
      <c r="O5" s="70"/>
      <c r="P5" s="70"/>
      <c r="Q5" s="70"/>
      <c r="R5" s="70"/>
      <c r="S5" s="70"/>
      <c r="T5" s="70"/>
    </row>
    <row r="6" spans="1:20" ht="13.5" thickBot="1">
      <c r="A6" s="2" t="s">
        <v>2</v>
      </c>
      <c r="B6" s="11"/>
      <c r="C6" s="11"/>
      <c r="D6" s="11"/>
      <c r="E6" s="73"/>
      <c r="F6" s="73"/>
      <c r="G6" s="74"/>
      <c r="H6" s="71"/>
      <c r="I6" s="70"/>
      <c r="J6" s="70"/>
      <c r="K6" s="70"/>
      <c r="L6" s="70"/>
      <c r="M6" s="70"/>
      <c r="N6" s="70"/>
      <c r="O6" s="70"/>
      <c r="P6" s="70"/>
      <c r="Q6" s="70"/>
      <c r="R6" s="70"/>
      <c r="S6" s="70"/>
      <c r="T6" s="70"/>
    </row>
    <row r="7" spans="1:20" ht="19.5" thickBot="1" thickTop="1">
      <c r="A7" s="12" t="s">
        <v>9</v>
      </c>
      <c r="B7" s="13" t="s">
        <v>11</v>
      </c>
      <c r="C7" s="13" t="s">
        <v>12</v>
      </c>
      <c r="D7" s="117" t="s">
        <v>10</v>
      </c>
      <c r="E7" s="118"/>
      <c r="F7" s="118"/>
      <c r="G7" s="119"/>
      <c r="H7" s="70"/>
      <c r="I7" s="42" t="s">
        <v>47</v>
      </c>
      <c r="J7" s="70"/>
      <c r="K7" s="70"/>
      <c r="L7" s="70"/>
      <c r="M7" s="70"/>
      <c r="N7" s="70"/>
      <c r="O7" s="70"/>
      <c r="P7" s="70"/>
      <c r="Q7" s="70"/>
      <c r="R7" s="70"/>
      <c r="S7" s="70"/>
      <c r="T7" s="70"/>
    </row>
    <row r="8" spans="1:20" ht="18" customHeight="1" thickBot="1">
      <c r="A8" s="43" t="s">
        <v>48</v>
      </c>
      <c r="B8" s="65">
        <v>200</v>
      </c>
      <c r="C8" s="66">
        <v>2000</v>
      </c>
      <c r="D8" s="95" t="s">
        <v>85</v>
      </c>
      <c r="E8" s="96"/>
      <c r="F8" s="96"/>
      <c r="G8" s="97"/>
      <c r="H8" s="70"/>
      <c r="I8" s="40">
        <v>3</v>
      </c>
      <c r="J8" s="70"/>
      <c r="K8" s="70"/>
      <c r="L8" s="70"/>
      <c r="M8" s="70"/>
      <c r="N8" s="70"/>
      <c r="O8" s="70"/>
      <c r="P8" s="70"/>
      <c r="Q8" s="70"/>
      <c r="R8" s="70"/>
      <c r="S8" s="70"/>
      <c r="T8" s="70"/>
    </row>
    <row r="9" spans="1:20" ht="13.5" thickBot="1">
      <c r="A9" s="16"/>
      <c r="B9" s="19" t="s">
        <v>30</v>
      </c>
      <c r="C9" s="37" t="s">
        <v>31</v>
      </c>
      <c r="D9" s="98"/>
      <c r="E9" s="99"/>
      <c r="F9" s="99"/>
      <c r="G9" s="100"/>
      <c r="H9" s="70"/>
      <c r="I9" s="41">
        <v>1</v>
      </c>
      <c r="J9" s="92" t="s">
        <v>50</v>
      </c>
      <c r="K9" s="93"/>
      <c r="L9" s="46" t="s">
        <v>63</v>
      </c>
      <c r="M9" s="70"/>
      <c r="N9" s="70"/>
      <c r="O9" s="70"/>
      <c r="P9" s="70"/>
      <c r="Q9" s="70"/>
      <c r="R9" s="70"/>
      <c r="S9" s="70"/>
      <c r="T9" s="70"/>
    </row>
    <row r="10" spans="1:20" ht="13.5" thickBot="1">
      <c r="A10" s="43" t="s">
        <v>49</v>
      </c>
      <c r="B10" s="65">
        <v>1</v>
      </c>
      <c r="C10" s="66">
        <v>9</v>
      </c>
      <c r="D10" s="98"/>
      <c r="E10" s="99"/>
      <c r="F10" s="99"/>
      <c r="G10" s="100"/>
      <c r="H10" s="70"/>
      <c r="I10" s="41">
        <v>2</v>
      </c>
      <c r="J10" s="94" t="s">
        <v>51</v>
      </c>
      <c r="K10" s="93"/>
      <c r="L10" s="46" t="s">
        <v>64</v>
      </c>
      <c r="M10" s="70"/>
      <c r="N10" s="70"/>
      <c r="O10" s="70"/>
      <c r="P10" s="70"/>
      <c r="Q10" s="70"/>
      <c r="R10" s="70"/>
      <c r="S10" s="70"/>
      <c r="T10" s="70"/>
    </row>
    <row r="11" spans="1:20" ht="27" customHeight="1" thickBot="1">
      <c r="A11" s="43"/>
      <c r="B11" s="68" t="s">
        <v>61</v>
      </c>
      <c r="C11" s="69" t="s">
        <v>62</v>
      </c>
      <c r="D11" s="98"/>
      <c r="E11" s="99"/>
      <c r="F11" s="99"/>
      <c r="G11" s="100"/>
      <c r="H11" s="70"/>
      <c r="I11" s="41">
        <v>3</v>
      </c>
      <c r="J11" s="94" t="s">
        <v>52</v>
      </c>
      <c r="K11" s="93"/>
      <c r="L11" s="46" t="s">
        <v>65</v>
      </c>
      <c r="M11" s="70"/>
      <c r="N11" s="70"/>
      <c r="O11" s="70"/>
      <c r="P11" s="70"/>
      <c r="Q11" s="70"/>
      <c r="R11" s="70"/>
      <c r="S11" s="70"/>
      <c r="T11" s="70"/>
    </row>
    <row r="12" spans="1:20" ht="18" customHeight="1" thickBot="1">
      <c r="A12" s="44" t="s">
        <v>54</v>
      </c>
      <c r="B12" s="65">
        <v>1</v>
      </c>
      <c r="C12" s="65">
        <v>2000</v>
      </c>
      <c r="D12" s="98"/>
      <c r="E12" s="99"/>
      <c r="F12" s="99"/>
      <c r="G12" s="100"/>
      <c r="H12" s="70"/>
      <c r="I12" s="70"/>
      <c r="J12" s="70"/>
      <c r="K12" s="70"/>
      <c r="L12" s="70"/>
      <c r="M12" s="70"/>
      <c r="N12" s="70"/>
      <c r="O12" s="70"/>
      <c r="P12" s="70"/>
      <c r="Q12" s="70"/>
      <c r="R12" s="70"/>
      <c r="S12" s="70"/>
      <c r="T12" s="70"/>
    </row>
    <row r="13" spans="1:20" ht="18" customHeight="1" thickBot="1">
      <c r="A13" s="44" t="s">
        <v>56</v>
      </c>
      <c r="B13" s="24">
        <v>176</v>
      </c>
      <c r="C13" s="18"/>
      <c r="D13" s="101"/>
      <c r="E13" s="102"/>
      <c r="F13" s="102"/>
      <c r="G13" s="103"/>
      <c r="H13" s="70"/>
      <c r="I13" s="70"/>
      <c r="J13" s="70"/>
      <c r="K13" s="70"/>
      <c r="L13" s="70"/>
      <c r="M13" s="70"/>
      <c r="N13" s="70"/>
      <c r="O13" s="70"/>
      <c r="P13" s="70"/>
      <c r="Q13" s="70"/>
      <c r="R13" s="70"/>
      <c r="S13" s="70"/>
      <c r="T13" s="70"/>
    </row>
    <row r="14" spans="1:20" ht="13.5" customHeight="1">
      <c r="A14" s="85" t="s">
        <v>46</v>
      </c>
      <c r="B14" s="85" t="s">
        <v>3</v>
      </c>
      <c r="C14" s="131" t="str">
        <f>LOOKUP(I8,I9:I11,L9:L11)</f>
        <v>lb/body cremated</v>
      </c>
      <c r="D14" s="90" t="s">
        <v>4</v>
      </c>
      <c r="E14" s="129" t="s">
        <v>53</v>
      </c>
      <c r="F14" s="106"/>
      <c r="G14" s="106"/>
      <c r="H14" s="106"/>
      <c r="I14" s="106"/>
      <c r="J14" s="106"/>
      <c r="K14" s="106"/>
      <c r="L14" s="70"/>
      <c r="M14" s="70"/>
      <c r="N14" s="70"/>
      <c r="O14" s="70"/>
      <c r="P14" s="70"/>
      <c r="Q14" s="70"/>
      <c r="R14" s="70"/>
      <c r="S14" s="70"/>
      <c r="T14" s="70"/>
    </row>
    <row r="15" spans="1:20" ht="29.25" customHeight="1">
      <c r="A15" s="86"/>
      <c r="B15" s="87"/>
      <c r="C15" s="132"/>
      <c r="D15" s="87"/>
      <c r="E15" s="130"/>
      <c r="F15" s="106"/>
      <c r="G15" s="107"/>
      <c r="H15" s="107"/>
      <c r="I15" s="106"/>
      <c r="J15" s="107"/>
      <c r="K15" s="107"/>
      <c r="L15" s="70"/>
      <c r="M15" s="70"/>
      <c r="N15" s="70"/>
      <c r="O15" s="70"/>
      <c r="P15" s="70"/>
      <c r="Q15" s="70"/>
      <c r="R15" s="70"/>
      <c r="S15" s="70"/>
      <c r="T15" s="70"/>
    </row>
    <row r="16" spans="1:20" ht="12.75">
      <c r="A16" s="34" t="s">
        <v>32</v>
      </c>
      <c r="B16" s="38">
        <v>83329</v>
      </c>
      <c r="C16" s="21">
        <f aca="true" t="shared" si="0" ref="C16:C47">LOOKUP($I$8,$D$71:$F$71,D76:F76)</f>
        <v>1.16E-07</v>
      </c>
      <c r="D16" s="28">
        <f aca="true" t="shared" si="1" ref="D16:D47">C16*(LOOKUP($I$8,$D$71:$F$71,$D$72:$F$72))</f>
        <v>1.16E-07</v>
      </c>
      <c r="E16" s="53">
        <f aca="true" t="shared" si="2" ref="E16:E47">C16*(LOOKUP($I$8,$D$71:$F$71,$D$73:$F$73))</f>
        <v>0.000232</v>
      </c>
      <c r="F16" s="75"/>
      <c r="G16" s="75"/>
      <c r="H16" s="75"/>
      <c r="I16" s="75"/>
      <c r="J16" s="75"/>
      <c r="K16" s="75"/>
      <c r="L16" s="70"/>
      <c r="M16" s="70"/>
      <c r="N16" s="70"/>
      <c r="O16" s="70"/>
      <c r="P16" s="70"/>
      <c r="Q16" s="70"/>
      <c r="R16" s="70"/>
      <c r="S16" s="70"/>
      <c r="T16" s="70"/>
    </row>
    <row r="17" spans="1:20" ht="12.75">
      <c r="A17" s="34" t="s">
        <v>33</v>
      </c>
      <c r="B17" s="38">
        <v>208968</v>
      </c>
      <c r="C17" s="21">
        <f t="shared" si="0"/>
        <v>8.38E-08</v>
      </c>
      <c r="D17" s="28">
        <f t="shared" si="1"/>
        <v>8.38E-08</v>
      </c>
      <c r="E17" s="48">
        <f t="shared" si="2"/>
        <v>0.00016759999999999998</v>
      </c>
      <c r="F17" s="75"/>
      <c r="G17" s="75"/>
      <c r="H17" s="75"/>
      <c r="I17" s="75"/>
      <c r="J17" s="75"/>
      <c r="K17" s="75"/>
      <c r="L17" s="70"/>
      <c r="M17" s="70"/>
      <c r="N17" s="70"/>
      <c r="O17" s="70"/>
      <c r="P17" s="70"/>
      <c r="Q17" s="70"/>
      <c r="R17" s="70"/>
      <c r="S17" s="70"/>
      <c r="T17" s="70"/>
    </row>
    <row r="18" spans="1:20" ht="12.75">
      <c r="A18" s="1" t="s">
        <v>14</v>
      </c>
      <c r="B18" s="29">
        <v>75070</v>
      </c>
      <c r="C18" s="21">
        <f t="shared" si="0"/>
        <v>0.000139</v>
      </c>
      <c r="D18" s="28">
        <f t="shared" si="1"/>
        <v>0.000139</v>
      </c>
      <c r="E18" s="47">
        <f t="shared" si="2"/>
        <v>0.27799999999999997</v>
      </c>
      <c r="F18" s="75"/>
      <c r="G18" s="75"/>
      <c r="H18" s="75"/>
      <c r="I18" s="75"/>
      <c r="J18" s="75"/>
      <c r="K18" s="75"/>
      <c r="L18" s="70"/>
      <c r="M18" s="70"/>
      <c r="N18" s="70"/>
      <c r="O18" s="70"/>
      <c r="P18" s="70"/>
      <c r="Q18" s="70"/>
      <c r="R18" s="70"/>
      <c r="S18" s="70"/>
      <c r="T18" s="70"/>
    </row>
    <row r="19" spans="1:20" ht="12.75">
      <c r="A19" s="34" t="s">
        <v>34</v>
      </c>
      <c r="B19" s="38">
        <v>120127</v>
      </c>
      <c r="C19" s="21">
        <f t="shared" si="0"/>
        <v>2.5E-07</v>
      </c>
      <c r="D19" s="28">
        <f t="shared" si="1"/>
        <v>2.5E-07</v>
      </c>
      <c r="E19" s="48">
        <f t="shared" si="2"/>
        <v>0.0005</v>
      </c>
      <c r="F19" s="75"/>
      <c r="G19" s="75"/>
      <c r="H19" s="75"/>
      <c r="I19" s="75"/>
      <c r="J19" s="75"/>
      <c r="K19" s="75"/>
      <c r="L19" s="70"/>
      <c r="M19" s="70"/>
      <c r="N19" s="70"/>
      <c r="O19" s="70"/>
      <c r="P19" s="70"/>
      <c r="Q19" s="70"/>
      <c r="R19" s="70"/>
      <c r="S19" s="70"/>
      <c r="T19" s="70"/>
    </row>
    <row r="20" spans="1:20" ht="12.75">
      <c r="A20" s="1" t="s">
        <v>15</v>
      </c>
      <c r="B20" s="29">
        <v>7440382</v>
      </c>
      <c r="C20" s="21">
        <f t="shared" si="0"/>
        <v>6.16E-05</v>
      </c>
      <c r="D20" s="28">
        <f t="shared" si="1"/>
        <v>6.16E-05</v>
      </c>
      <c r="E20" s="48">
        <f t="shared" si="2"/>
        <v>0.12320000000000002</v>
      </c>
      <c r="F20" s="75"/>
      <c r="G20" s="75"/>
      <c r="H20" s="75"/>
      <c r="I20" s="75"/>
      <c r="J20" s="75"/>
      <c r="K20" s="75"/>
      <c r="L20" s="70"/>
      <c r="M20" s="70"/>
      <c r="N20" s="70"/>
      <c r="O20" s="70"/>
      <c r="P20" s="70"/>
      <c r="Q20" s="70"/>
      <c r="R20" s="70"/>
      <c r="S20" s="70"/>
      <c r="T20" s="70"/>
    </row>
    <row r="21" spans="1:20" ht="12.75">
      <c r="A21" s="34" t="s">
        <v>35</v>
      </c>
      <c r="B21" s="38">
        <v>7440393</v>
      </c>
      <c r="C21" s="21">
        <f t="shared" si="0"/>
        <v>2.6E-05</v>
      </c>
      <c r="D21" s="28">
        <f t="shared" si="1"/>
        <v>2.6E-05</v>
      </c>
      <c r="E21" s="47">
        <f t="shared" si="2"/>
        <v>0.052</v>
      </c>
      <c r="F21" s="75"/>
      <c r="G21" s="75"/>
      <c r="H21" s="75"/>
      <c r="I21" s="75"/>
      <c r="J21" s="75"/>
      <c r="K21" s="75"/>
      <c r="L21" s="70"/>
      <c r="M21" s="70"/>
      <c r="N21" s="70"/>
      <c r="O21" s="70"/>
      <c r="P21" s="70"/>
      <c r="Q21" s="70"/>
      <c r="R21" s="70"/>
      <c r="S21" s="70"/>
      <c r="T21" s="70"/>
    </row>
    <row r="22" spans="1:20" ht="12.75">
      <c r="A22" s="1" t="s">
        <v>16</v>
      </c>
      <c r="B22" s="29">
        <v>56553</v>
      </c>
      <c r="C22" s="21">
        <f t="shared" si="0"/>
        <v>1.3E-08</v>
      </c>
      <c r="D22" s="28">
        <f t="shared" si="1"/>
        <v>1.3E-08</v>
      </c>
      <c r="E22" s="48">
        <f t="shared" si="2"/>
        <v>2.6000000000000002E-05</v>
      </c>
      <c r="F22" s="75"/>
      <c r="G22" s="75"/>
      <c r="H22" s="75"/>
      <c r="I22" s="75"/>
      <c r="J22" s="75"/>
      <c r="K22" s="75"/>
      <c r="L22" s="70"/>
      <c r="M22" s="70"/>
      <c r="N22" s="70"/>
      <c r="O22" s="70"/>
      <c r="P22" s="70"/>
      <c r="Q22" s="70"/>
      <c r="R22" s="70"/>
      <c r="S22" s="70"/>
      <c r="T22" s="70"/>
    </row>
    <row r="23" spans="1:20" ht="12.75">
      <c r="A23" s="1" t="s">
        <v>17</v>
      </c>
      <c r="B23" s="29">
        <v>50328</v>
      </c>
      <c r="C23" s="21">
        <f t="shared" si="0"/>
        <v>6.6E-08</v>
      </c>
      <c r="D23" s="28">
        <f t="shared" si="1"/>
        <v>6.6E-08</v>
      </c>
      <c r="E23" s="47">
        <f t="shared" si="2"/>
        <v>0.00013199999999999998</v>
      </c>
      <c r="F23" s="75"/>
      <c r="G23" s="75"/>
      <c r="H23" s="75"/>
      <c r="I23" s="75"/>
      <c r="J23" s="75"/>
      <c r="K23" s="75"/>
      <c r="L23" s="70"/>
      <c r="M23" s="70"/>
      <c r="N23" s="70"/>
      <c r="O23" s="70"/>
      <c r="P23" s="70"/>
      <c r="Q23" s="70"/>
      <c r="R23" s="70"/>
      <c r="S23" s="70"/>
      <c r="T23" s="70"/>
    </row>
    <row r="24" spans="1:20" ht="12.75">
      <c r="A24" s="17" t="s">
        <v>18</v>
      </c>
      <c r="B24" s="29">
        <v>205992</v>
      </c>
      <c r="C24" s="21">
        <f t="shared" si="0"/>
        <v>1.84E-08</v>
      </c>
      <c r="D24" s="28">
        <f t="shared" si="1"/>
        <v>1.84E-08</v>
      </c>
      <c r="E24" s="48">
        <f t="shared" si="2"/>
        <v>3.68E-05</v>
      </c>
      <c r="F24" s="75"/>
      <c r="G24" s="75"/>
      <c r="H24" s="75"/>
      <c r="I24" s="75"/>
      <c r="J24" s="75"/>
      <c r="K24" s="75"/>
      <c r="L24" s="70"/>
      <c r="M24" s="70"/>
      <c r="N24" s="70"/>
      <c r="O24" s="70"/>
      <c r="P24" s="70"/>
      <c r="Q24" s="70"/>
      <c r="R24" s="70"/>
      <c r="S24" s="70"/>
      <c r="T24" s="70"/>
    </row>
    <row r="25" spans="1:20" ht="12.75">
      <c r="A25" s="35" t="s">
        <v>36</v>
      </c>
      <c r="B25" s="38">
        <v>191242</v>
      </c>
      <c r="C25" s="21">
        <f t="shared" si="0"/>
        <v>6.18E-08</v>
      </c>
      <c r="D25" s="28">
        <f t="shared" si="1"/>
        <v>6.18E-08</v>
      </c>
      <c r="E25" s="20">
        <f t="shared" si="2"/>
        <v>0.0001236</v>
      </c>
      <c r="F25" s="76"/>
      <c r="G25" s="77"/>
      <c r="H25" s="77"/>
      <c r="I25" s="76"/>
      <c r="J25" s="77"/>
      <c r="K25" s="77"/>
      <c r="L25" s="70"/>
      <c r="M25" s="70"/>
      <c r="N25" s="70"/>
      <c r="O25" s="70"/>
      <c r="P25" s="70"/>
      <c r="Q25" s="70"/>
      <c r="R25" s="70"/>
      <c r="S25" s="70"/>
      <c r="T25" s="70"/>
    </row>
    <row r="26" spans="1:20" ht="12.75">
      <c r="A26" s="17" t="s">
        <v>19</v>
      </c>
      <c r="B26" s="29">
        <v>207089</v>
      </c>
      <c r="C26" s="21">
        <f t="shared" si="0"/>
        <v>1.46E-08</v>
      </c>
      <c r="D26" s="28">
        <f t="shared" si="1"/>
        <v>1.46E-08</v>
      </c>
      <c r="E26" s="48">
        <f t="shared" si="2"/>
        <v>2.92E-05</v>
      </c>
      <c r="F26" s="75"/>
      <c r="G26" s="75"/>
      <c r="H26" s="75"/>
      <c r="I26" s="75"/>
      <c r="J26" s="75"/>
      <c r="K26" s="75"/>
      <c r="L26" s="70"/>
      <c r="M26" s="70"/>
      <c r="N26" s="70"/>
      <c r="O26" s="70"/>
      <c r="P26" s="70"/>
      <c r="Q26" s="70"/>
      <c r="R26" s="70"/>
      <c r="S26" s="70"/>
      <c r="T26" s="70"/>
    </row>
    <row r="27" spans="1:20" ht="12.75">
      <c r="A27" s="17" t="s">
        <v>20</v>
      </c>
      <c r="B27" s="29">
        <v>7440417</v>
      </c>
      <c r="C27" s="21">
        <f t="shared" si="0"/>
        <v>2.6E-06</v>
      </c>
      <c r="D27" s="28">
        <f t="shared" si="1"/>
        <v>2.6E-06</v>
      </c>
      <c r="E27" s="47">
        <f t="shared" si="2"/>
        <v>0.0052</v>
      </c>
      <c r="F27" s="75"/>
      <c r="G27" s="75"/>
      <c r="H27" s="75"/>
      <c r="I27" s="75"/>
      <c r="J27" s="75"/>
      <c r="K27" s="75"/>
      <c r="L27" s="70"/>
      <c r="M27" s="70"/>
      <c r="N27" s="70"/>
      <c r="O27" s="70"/>
      <c r="P27" s="70"/>
      <c r="Q27" s="70"/>
      <c r="R27" s="70"/>
      <c r="S27" s="70"/>
      <c r="T27" s="70"/>
    </row>
    <row r="28" spans="1:20" ht="12.75">
      <c r="A28" s="1" t="s">
        <v>21</v>
      </c>
      <c r="B28" s="29">
        <v>7440439</v>
      </c>
      <c r="C28" s="21">
        <f t="shared" si="0"/>
        <v>1.02E-05</v>
      </c>
      <c r="D28" s="28">
        <f t="shared" si="1"/>
        <v>1.02E-05</v>
      </c>
      <c r="E28" s="20">
        <f t="shared" si="2"/>
        <v>0.0204</v>
      </c>
      <c r="F28" s="76"/>
      <c r="G28" s="77"/>
      <c r="H28" s="77"/>
      <c r="I28" s="76"/>
      <c r="J28" s="77"/>
      <c r="K28" s="77"/>
      <c r="L28" s="70"/>
      <c r="M28" s="70"/>
      <c r="N28" s="70"/>
      <c r="O28" s="70"/>
      <c r="P28" s="70"/>
      <c r="Q28" s="70"/>
      <c r="R28" s="70"/>
      <c r="S28" s="70"/>
      <c r="T28" s="70"/>
    </row>
    <row r="29" spans="1:20" ht="12.75">
      <c r="A29" s="25" t="s">
        <v>37</v>
      </c>
      <c r="B29" s="38">
        <v>7440473</v>
      </c>
      <c r="C29" s="21">
        <f t="shared" si="0"/>
        <v>4.27E-05</v>
      </c>
      <c r="D29" s="28">
        <f t="shared" si="1"/>
        <v>4.27E-05</v>
      </c>
      <c r="E29" s="20">
        <f t="shared" si="2"/>
        <v>0.0854</v>
      </c>
      <c r="F29" s="76"/>
      <c r="G29" s="77"/>
      <c r="H29" s="77"/>
      <c r="I29" s="76"/>
      <c r="J29" s="77"/>
      <c r="K29" s="77"/>
      <c r="L29" s="70"/>
      <c r="M29" s="70"/>
      <c r="N29" s="70"/>
      <c r="O29" s="70"/>
      <c r="P29" s="70"/>
      <c r="Q29" s="70"/>
      <c r="R29" s="70"/>
      <c r="S29" s="70"/>
      <c r="T29" s="70"/>
    </row>
    <row r="30" spans="1:20" ht="12.75">
      <c r="A30" s="1" t="s">
        <v>22</v>
      </c>
      <c r="B30" s="29">
        <v>218019</v>
      </c>
      <c r="C30" s="21">
        <f t="shared" si="0"/>
        <v>3.03E-08</v>
      </c>
      <c r="D30" s="28">
        <f t="shared" si="1"/>
        <v>3.03E-08</v>
      </c>
      <c r="E30" s="48">
        <f t="shared" si="2"/>
        <v>6.06E-05</v>
      </c>
      <c r="F30" s="75"/>
      <c r="G30" s="75"/>
      <c r="H30" s="75"/>
      <c r="I30" s="75"/>
      <c r="J30" s="75"/>
      <c r="K30" s="75"/>
      <c r="L30" s="70"/>
      <c r="M30" s="70"/>
      <c r="N30" s="70"/>
      <c r="O30" s="70"/>
      <c r="P30" s="70"/>
      <c r="Q30" s="70"/>
      <c r="R30" s="70"/>
      <c r="S30" s="70"/>
      <c r="T30" s="70"/>
    </row>
    <row r="31" spans="1:20" ht="12.75">
      <c r="A31" s="34" t="s">
        <v>38</v>
      </c>
      <c r="B31" s="38">
        <v>7440484</v>
      </c>
      <c r="C31" s="21">
        <f t="shared" si="0"/>
        <v>1.36E-05</v>
      </c>
      <c r="D31" s="28">
        <f t="shared" si="1"/>
        <v>1.36E-05</v>
      </c>
      <c r="E31" s="20">
        <f t="shared" si="2"/>
        <v>0.027200000000000002</v>
      </c>
      <c r="F31" s="76"/>
      <c r="G31" s="77"/>
      <c r="H31" s="77"/>
      <c r="I31" s="76"/>
      <c r="J31" s="77"/>
      <c r="K31" s="77"/>
      <c r="L31" s="70"/>
      <c r="M31" s="70"/>
      <c r="N31" s="70"/>
      <c r="O31" s="70"/>
      <c r="P31" s="70"/>
      <c r="Q31" s="70"/>
      <c r="R31" s="70"/>
      <c r="S31" s="70"/>
      <c r="T31" s="70"/>
    </row>
    <row r="32" spans="1:20" ht="12.75">
      <c r="A32" s="1" t="s">
        <v>23</v>
      </c>
      <c r="B32" s="29">
        <v>7440508</v>
      </c>
      <c r="C32" s="21">
        <f t="shared" si="0"/>
        <v>2.92E-05</v>
      </c>
      <c r="D32" s="28">
        <f t="shared" si="1"/>
        <v>2.92E-05</v>
      </c>
      <c r="E32" s="20">
        <f t="shared" si="2"/>
        <v>0.0584</v>
      </c>
      <c r="F32" s="76"/>
      <c r="G32" s="77"/>
      <c r="H32" s="77"/>
      <c r="I32" s="76"/>
      <c r="J32" s="77"/>
      <c r="K32" s="77"/>
      <c r="L32" s="70"/>
      <c r="M32" s="70"/>
      <c r="N32" s="70"/>
      <c r="O32" s="70"/>
      <c r="P32" s="70"/>
      <c r="Q32" s="70"/>
      <c r="R32" s="70"/>
      <c r="S32" s="70"/>
      <c r="T32" s="70"/>
    </row>
    <row r="33" spans="1:20" ht="12.75">
      <c r="A33" s="17" t="s">
        <v>24</v>
      </c>
      <c r="B33" s="29">
        <v>53703</v>
      </c>
      <c r="C33" s="21">
        <f t="shared" si="0"/>
        <v>1.36E-08</v>
      </c>
      <c r="D33" s="28">
        <f t="shared" si="1"/>
        <v>1.36E-08</v>
      </c>
      <c r="E33" s="48">
        <f t="shared" si="2"/>
        <v>2.7199999999999997E-05</v>
      </c>
      <c r="F33" s="75"/>
      <c r="G33" s="75"/>
      <c r="H33" s="75"/>
      <c r="I33" s="75"/>
      <c r="J33" s="75"/>
      <c r="K33" s="75"/>
      <c r="L33" s="70"/>
      <c r="M33" s="70"/>
      <c r="N33" s="70"/>
      <c r="O33" s="70"/>
      <c r="P33" s="70"/>
      <c r="Q33" s="70"/>
      <c r="R33" s="70"/>
      <c r="S33" s="70"/>
      <c r="T33" s="70"/>
    </row>
    <row r="34" spans="1:20" ht="12.75">
      <c r="A34" s="1" t="s">
        <v>81</v>
      </c>
      <c r="B34" s="31">
        <v>1746016</v>
      </c>
      <c r="C34" s="21">
        <f t="shared" si="0"/>
        <v>1.5E-10</v>
      </c>
      <c r="D34" s="28">
        <f t="shared" si="1"/>
        <v>1.5E-10</v>
      </c>
      <c r="E34" s="20">
        <f t="shared" si="2"/>
        <v>3E-07</v>
      </c>
      <c r="F34" s="76"/>
      <c r="G34" s="77"/>
      <c r="H34" s="77"/>
      <c r="I34" s="76"/>
      <c r="J34" s="77"/>
      <c r="K34" s="77"/>
      <c r="L34" s="70"/>
      <c r="M34" s="70"/>
      <c r="N34" s="70"/>
      <c r="O34" s="70"/>
      <c r="P34" s="70"/>
      <c r="Q34" s="70"/>
      <c r="R34" s="70"/>
      <c r="S34" s="70"/>
      <c r="T34" s="70"/>
    </row>
    <row r="35" spans="1:20" ht="12.75">
      <c r="A35" s="1" t="s">
        <v>77</v>
      </c>
      <c r="B35" s="29">
        <v>40321764</v>
      </c>
      <c r="C35" s="21">
        <f t="shared" si="0"/>
        <v>4.42E-10</v>
      </c>
      <c r="D35" s="28">
        <f t="shared" si="1"/>
        <v>4.42E-10</v>
      </c>
      <c r="E35" s="48">
        <f t="shared" si="2"/>
        <v>8.84E-07</v>
      </c>
      <c r="F35" s="75"/>
      <c r="G35" s="75"/>
      <c r="H35" s="75"/>
      <c r="I35" s="75"/>
      <c r="J35" s="75"/>
      <c r="K35" s="75"/>
      <c r="L35" s="70"/>
      <c r="M35" s="70"/>
      <c r="N35" s="70"/>
      <c r="O35" s="70"/>
      <c r="P35" s="70"/>
      <c r="Q35" s="70"/>
      <c r="R35" s="70"/>
      <c r="S35" s="70"/>
      <c r="T35" s="70"/>
    </row>
    <row r="36" spans="1:20" ht="12.75">
      <c r="A36" s="1" t="s">
        <v>71</v>
      </c>
      <c r="B36" s="29">
        <v>39227286</v>
      </c>
      <c r="C36" s="21">
        <f t="shared" si="0"/>
        <v>6.26E-10</v>
      </c>
      <c r="D36" s="28">
        <f t="shared" si="1"/>
        <v>6.26E-10</v>
      </c>
      <c r="E36" s="20">
        <f t="shared" si="2"/>
        <v>1.252E-06</v>
      </c>
      <c r="F36" s="76"/>
      <c r="G36" s="77"/>
      <c r="H36" s="77"/>
      <c r="I36" s="76"/>
      <c r="J36" s="77"/>
      <c r="K36" s="77"/>
      <c r="L36" s="70"/>
      <c r="M36" s="70"/>
      <c r="N36" s="70"/>
      <c r="O36" s="70"/>
      <c r="P36" s="70"/>
      <c r="Q36" s="70"/>
      <c r="R36" s="70"/>
      <c r="S36" s="70"/>
      <c r="T36" s="70"/>
    </row>
    <row r="37" spans="1:20" ht="12.75">
      <c r="A37" s="17" t="s">
        <v>73</v>
      </c>
      <c r="B37" s="29">
        <v>57653857</v>
      </c>
      <c r="C37" s="21">
        <f t="shared" si="0"/>
        <v>9.51E-10</v>
      </c>
      <c r="D37" s="28">
        <f t="shared" si="1"/>
        <v>9.51E-10</v>
      </c>
      <c r="E37" s="48">
        <f t="shared" si="2"/>
        <v>1.9019999999999997E-06</v>
      </c>
      <c r="F37" s="75"/>
      <c r="G37" s="75"/>
      <c r="H37" s="75"/>
      <c r="I37" s="75"/>
      <c r="J37" s="75"/>
      <c r="K37" s="75"/>
      <c r="L37" s="70"/>
      <c r="M37" s="70"/>
      <c r="N37" s="70"/>
      <c r="O37" s="70"/>
      <c r="P37" s="70"/>
      <c r="Q37" s="70"/>
      <c r="R37" s="70"/>
      <c r="S37" s="70"/>
      <c r="T37" s="70"/>
    </row>
    <row r="38" spans="1:20" ht="12.75">
      <c r="A38" s="1" t="s">
        <v>75</v>
      </c>
      <c r="B38" s="29">
        <v>19408743</v>
      </c>
      <c r="C38" s="21">
        <f t="shared" si="0"/>
        <v>1.28E-09</v>
      </c>
      <c r="D38" s="28">
        <f t="shared" si="1"/>
        <v>1.28E-09</v>
      </c>
      <c r="E38" s="48">
        <f t="shared" si="2"/>
        <v>2.56E-06</v>
      </c>
      <c r="F38" s="75"/>
      <c r="G38" s="75"/>
      <c r="H38" s="75"/>
      <c r="I38" s="75"/>
      <c r="J38" s="75"/>
      <c r="K38" s="75"/>
      <c r="L38" s="70"/>
      <c r="M38" s="70"/>
      <c r="N38" s="70"/>
      <c r="O38" s="70"/>
      <c r="P38" s="70"/>
      <c r="Q38" s="70"/>
      <c r="R38" s="70"/>
      <c r="S38" s="70"/>
      <c r="T38" s="70"/>
    </row>
    <row r="39" spans="1:20" ht="14.25" customHeight="1">
      <c r="A39" s="1" t="s">
        <v>68</v>
      </c>
      <c r="B39" s="29">
        <v>35822469</v>
      </c>
      <c r="C39" s="21">
        <f t="shared" si="0"/>
        <v>8.37E-09</v>
      </c>
      <c r="D39" s="28">
        <f t="shared" si="1"/>
        <v>8.37E-09</v>
      </c>
      <c r="E39" s="48">
        <f t="shared" si="2"/>
        <v>1.674E-05</v>
      </c>
      <c r="F39" s="75"/>
      <c r="G39" s="75"/>
      <c r="H39" s="75"/>
      <c r="I39" s="75"/>
      <c r="J39" s="75"/>
      <c r="K39" s="75"/>
      <c r="L39" s="70"/>
      <c r="M39" s="70"/>
      <c r="N39" s="70"/>
      <c r="O39" s="70"/>
      <c r="P39" s="70"/>
      <c r="Q39" s="70"/>
      <c r="R39" s="70"/>
      <c r="S39" s="70"/>
      <c r="T39" s="70"/>
    </row>
    <row r="40" spans="1:20" ht="14.25" customHeight="1">
      <c r="A40" s="25" t="s">
        <v>39</v>
      </c>
      <c r="B40" s="38">
        <v>206440</v>
      </c>
      <c r="C40" s="21">
        <f t="shared" si="0"/>
        <v>1.52E-07</v>
      </c>
      <c r="D40" s="28">
        <f t="shared" si="1"/>
        <v>1.52E-07</v>
      </c>
      <c r="E40" s="20">
        <f t="shared" si="2"/>
        <v>0.000304</v>
      </c>
      <c r="F40" s="76"/>
      <c r="G40" s="77"/>
      <c r="H40" s="77"/>
      <c r="I40" s="76"/>
      <c r="J40" s="77"/>
      <c r="K40" s="77"/>
      <c r="L40" s="70"/>
      <c r="M40" s="70"/>
      <c r="N40" s="70"/>
      <c r="O40" s="70"/>
      <c r="P40" s="70"/>
      <c r="Q40" s="70"/>
      <c r="R40" s="70"/>
      <c r="S40" s="70"/>
      <c r="T40" s="70"/>
    </row>
    <row r="41" spans="1:20" ht="14.25" customHeight="1">
      <c r="A41" s="34" t="s">
        <v>40</v>
      </c>
      <c r="B41" s="38">
        <v>86737</v>
      </c>
      <c r="C41" s="21">
        <f t="shared" si="0"/>
        <v>3.39E-07</v>
      </c>
      <c r="D41" s="28">
        <f t="shared" si="1"/>
        <v>3.39E-07</v>
      </c>
      <c r="E41" s="48">
        <f t="shared" si="2"/>
        <v>0.000678</v>
      </c>
      <c r="F41" s="75"/>
      <c r="G41" s="75"/>
      <c r="H41" s="75"/>
      <c r="I41" s="75"/>
      <c r="J41" s="75"/>
      <c r="K41" s="75"/>
      <c r="L41" s="70"/>
      <c r="M41" s="70"/>
      <c r="N41" s="70"/>
      <c r="O41" s="70"/>
      <c r="P41" s="70"/>
      <c r="Q41" s="70"/>
      <c r="R41" s="70"/>
      <c r="S41" s="70"/>
      <c r="T41" s="70"/>
    </row>
    <row r="42" spans="1:20" ht="14.25" customHeight="1">
      <c r="A42" s="1" t="s">
        <v>13</v>
      </c>
      <c r="B42" s="29">
        <v>50000</v>
      </c>
      <c r="C42" s="21">
        <f t="shared" si="0"/>
        <v>2.99E-05</v>
      </c>
      <c r="D42" s="28">
        <f t="shared" si="1"/>
        <v>2.99E-05</v>
      </c>
      <c r="E42" s="48">
        <f t="shared" si="2"/>
        <v>0.0598</v>
      </c>
      <c r="F42" s="75"/>
      <c r="G42" s="75"/>
      <c r="H42" s="75"/>
      <c r="I42" s="75"/>
      <c r="J42" s="75"/>
      <c r="K42" s="75"/>
      <c r="L42" s="70"/>
      <c r="M42" s="70"/>
      <c r="N42" s="70"/>
      <c r="O42" s="70"/>
      <c r="P42" s="70"/>
      <c r="Q42" s="70"/>
      <c r="R42" s="70"/>
      <c r="S42" s="70"/>
      <c r="T42" s="70"/>
    </row>
    <row r="43" spans="1:20" ht="14.25" customHeight="1">
      <c r="A43" s="36" t="s">
        <v>80</v>
      </c>
      <c r="B43" s="3">
        <v>51207319</v>
      </c>
      <c r="C43" s="21">
        <f t="shared" si="0"/>
        <v>8.01E-10</v>
      </c>
      <c r="D43" s="28">
        <f t="shared" si="1"/>
        <v>8.01E-10</v>
      </c>
      <c r="E43" s="48">
        <f t="shared" si="2"/>
        <v>1.602E-06</v>
      </c>
      <c r="F43" s="75"/>
      <c r="G43" s="75"/>
      <c r="H43" s="75"/>
      <c r="I43" s="75"/>
      <c r="J43" s="75"/>
      <c r="K43" s="75"/>
      <c r="L43" s="70"/>
      <c r="M43" s="70"/>
      <c r="N43" s="70"/>
      <c r="O43" s="70"/>
      <c r="P43" s="70"/>
      <c r="Q43" s="70"/>
      <c r="R43" s="70"/>
      <c r="S43" s="70"/>
      <c r="T43" s="70"/>
    </row>
    <row r="44" spans="1:20" ht="14.25" customHeight="1">
      <c r="A44" s="27" t="s">
        <v>76</v>
      </c>
      <c r="B44" s="3">
        <v>57117416</v>
      </c>
      <c r="C44" s="21">
        <f t="shared" si="0"/>
        <v>6.74E-10</v>
      </c>
      <c r="D44" s="28">
        <f t="shared" si="1"/>
        <v>6.74E-10</v>
      </c>
      <c r="E44" s="20">
        <f t="shared" si="2"/>
        <v>1.348E-06</v>
      </c>
      <c r="F44" s="76"/>
      <c r="G44" s="77"/>
      <c r="H44" s="77"/>
      <c r="I44" s="76"/>
      <c r="J44" s="77"/>
      <c r="K44" s="77"/>
      <c r="L44" s="70"/>
      <c r="M44" s="70"/>
      <c r="N44" s="70"/>
      <c r="O44" s="70"/>
      <c r="P44" s="70"/>
      <c r="Q44" s="70"/>
      <c r="R44" s="70"/>
      <c r="S44" s="70"/>
      <c r="T44" s="70"/>
    </row>
    <row r="45" spans="1:20" ht="14.25" customHeight="1">
      <c r="A45" s="27" t="s">
        <v>79</v>
      </c>
      <c r="B45" s="3">
        <v>57117314</v>
      </c>
      <c r="C45" s="21">
        <f t="shared" si="0"/>
        <v>1.74E-09</v>
      </c>
      <c r="D45" s="28">
        <f t="shared" si="1"/>
        <v>1.74E-09</v>
      </c>
      <c r="E45" s="48">
        <f t="shared" si="2"/>
        <v>3.48E-06</v>
      </c>
      <c r="F45" s="75"/>
      <c r="G45" s="75"/>
      <c r="H45" s="75"/>
      <c r="I45" s="75"/>
      <c r="J45" s="75"/>
      <c r="K45" s="75"/>
      <c r="L45" s="70"/>
      <c r="M45" s="70"/>
      <c r="N45" s="70"/>
      <c r="O45" s="70"/>
      <c r="P45" s="70"/>
      <c r="Q45" s="70"/>
      <c r="R45" s="70"/>
      <c r="S45" s="70"/>
      <c r="T45" s="70"/>
    </row>
    <row r="46" spans="1:20" ht="14.25" customHeight="1">
      <c r="A46" s="17" t="s">
        <v>70</v>
      </c>
      <c r="B46" s="29">
        <v>70648269</v>
      </c>
      <c r="C46" s="21">
        <f t="shared" si="0"/>
        <v>1.97E-09</v>
      </c>
      <c r="D46" s="28">
        <f t="shared" si="1"/>
        <v>1.97E-09</v>
      </c>
      <c r="E46" s="20">
        <f t="shared" si="2"/>
        <v>3.94E-06</v>
      </c>
      <c r="F46" s="76"/>
      <c r="G46" s="77"/>
      <c r="H46" s="77"/>
      <c r="I46" s="76"/>
      <c r="J46" s="77"/>
      <c r="K46" s="77"/>
      <c r="L46" s="70"/>
      <c r="M46" s="70"/>
      <c r="N46" s="70"/>
      <c r="O46" s="70"/>
      <c r="P46" s="70"/>
      <c r="Q46" s="70"/>
      <c r="R46" s="70"/>
      <c r="S46" s="70"/>
      <c r="T46" s="70"/>
    </row>
    <row r="47" spans="1:20" ht="14.25" customHeight="1">
      <c r="A47" s="9" t="s">
        <v>72</v>
      </c>
      <c r="B47" s="3">
        <v>57117449</v>
      </c>
      <c r="C47" s="21">
        <f t="shared" si="0"/>
        <v>1.97E-09</v>
      </c>
      <c r="D47" s="28">
        <f t="shared" si="1"/>
        <v>1.97E-09</v>
      </c>
      <c r="E47" s="48">
        <f t="shared" si="2"/>
        <v>3.94E-06</v>
      </c>
      <c r="F47" s="75"/>
      <c r="G47" s="75"/>
      <c r="H47" s="75"/>
      <c r="I47" s="75"/>
      <c r="J47" s="75"/>
      <c r="K47" s="75"/>
      <c r="L47" s="70"/>
      <c r="M47" s="70"/>
      <c r="N47" s="70"/>
      <c r="O47" s="70"/>
      <c r="P47" s="70"/>
      <c r="Q47" s="70"/>
      <c r="R47" s="70"/>
      <c r="S47" s="70"/>
      <c r="T47" s="70"/>
    </row>
    <row r="48" spans="1:20" ht="14.25" customHeight="1">
      <c r="A48" s="4" t="s">
        <v>74</v>
      </c>
      <c r="B48" s="3">
        <v>72918219</v>
      </c>
      <c r="C48" s="21">
        <f aca="true" t="shared" si="3" ref="C48:C64">LOOKUP($I$8,$D$71:$F$71,D108:F108)</f>
        <v>3.72E-09</v>
      </c>
      <c r="D48" s="28">
        <f aca="true" t="shared" si="4" ref="D48:D64">C48*(LOOKUP($I$8,$D$71:$F$71,$D$72:$F$72))</f>
        <v>3.72E-09</v>
      </c>
      <c r="E48" s="48">
        <f aca="true" t="shared" si="5" ref="E48:E64">C48*(LOOKUP($I$8,$D$71:$F$71,$D$73:$F$73))</f>
        <v>7.44E-06</v>
      </c>
      <c r="F48" s="75"/>
      <c r="G48" s="75"/>
      <c r="H48" s="75"/>
      <c r="I48" s="75"/>
      <c r="J48" s="75"/>
      <c r="K48" s="75"/>
      <c r="L48" s="70"/>
      <c r="M48" s="70"/>
      <c r="N48" s="70"/>
      <c r="O48" s="70"/>
      <c r="P48" s="70"/>
      <c r="Q48" s="70"/>
      <c r="R48" s="70"/>
      <c r="S48" s="70"/>
      <c r="T48" s="70"/>
    </row>
    <row r="49" spans="1:20" ht="14.25" customHeight="1">
      <c r="A49" s="9" t="s">
        <v>78</v>
      </c>
      <c r="B49" s="3">
        <v>60851345</v>
      </c>
      <c r="C49" s="21">
        <f t="shared" si="3"/>
        <v>7.42E-10</v>
      </c>
      <c r="D49" s="28">
        <f t="shared" si="4"/>
        <v>7.42E-10</v>
      </c>
      <c r="E49" s="20">
        <f t="shared" si="5"/>
        <v>1.4840000000000001E-06</v>
      </c>
      <c r="F49" s="76"/>
      <c r="G49" s="77"/>
      <c r="H49" s="77"/>
      <c r="I49" s="76"/>
      <c r="J49" s="77"/>
      <c r="K49" s="77"/>
      <c r="L49" s="70"/>
      <c r="M49" s="70"/>
      <c r="N49" s="70"/>
      <c r="O49" s="70"/>
      <c r="P49" s="70"/>
      <c r="Q49" s="70"/>
      <c r="R49" s="70"/>
      <c r="S49" s="70"/>
      <c r="T49" s="70"/>
    </row>
    <row r="50" spans="1:20" ht="14.25" customHeight="1">
      <c r="A50" s="9" t="s">
        <v>67</v>
      </c>
      <c r="B50" s="3">
        <v>67562394</v>
      </c>
      <c r="C50" s="21">
        <f t="shared" si="3"/>
        <v>1.15E-08</v>
      </c>
      <c r="D50" s="28">
        <f t="shared" si="4"/>
        <v>1.15E-08</v>
      </c>
      <c r="E50" s="20">
        <f t="shared" si="5"/>
        <v>2.3E-05</v>
      </c>
      <c r="F50" s="76"/>
      <c r="G50" s="77"/>
      <c r="H50" s="77"/>
      <c r="I50" s="76"/>
      <c r="J50" s="77"/>
      <c r="K50" s="77"/>
      <c r="L50" s="70"/>
      <c r="M50" s="70"/>
      <c r="N50" s="70"/>
      <c r="O50" s="70"/>
      <c r="P50" s="70"/>
      <c r="Q50" s="70"/>
      <c r="R50" s="70"/>
      <c r="S50" s="70"/>
      <c r="T50" s="70"/>
    </row>
    <row r="51" spans="1:20" ht="14.25" customHeight="1">
      <c r="A51" s="9" t="s">
        <v>69</v>
      </c>
      <c r="B51" s="3">
        <v>55673897</v>
      </c>
      <c r="C51" s="21">
        <f t="shared" si="3"/>
        <v>7.76E-10</v>
      </c>
      <c r="D51" s="28">
        <f t="shared" si="4"/>
        <v>7.76E-10</v>
      </c>
      <c r="E51" s="48">
        <f t="shared" si="5"/>
        <v>1.552E-06</v>
      </c>
      <c r="F51" s="75"/>
      <c r="G51" s="75"/>
      <c r="H51" s="75"/>
      <c r="I51" s="75"/>
      <c r="J51" s="75"/>
      <c r="K51" s="75"/>
      <c r="L51" s="70"/>
      <c r="M51" s="70"/>
      <c r="N51" s="70"/>
      <c r="O51" s="70"/>
      <c r="P51" s="70"/>
      <c r="Q51" s="70"/>
      <c r="R51" s="70"/>
      <c r="S51" s="70"/>
      <c r="T51" s="70"/>
    </row>
    <row r="52" spans="1:20" ht="14.25" customHeight="1">
      <c r="A52" s="17" t="s">
        <v>60</v>
      </c>
      <c r="B52" s="29">
        <v>18540299</v>
      </c>
      <c r="C52" s="21">
        <f t="shared" si="3"/>
        <v>1.96E-05</v>
      </c>
      <c r="D52" s="28">
        <f t="shared" si="4"/>
        <v>1.96E-05</v>
      </c>
      <c r="E52" s="48">
        <f t="shared" si="5"/>
        <v>0.0392</v>
      </c>
      <c r="F52" s="75"/>
      <c r="G52" s="75"/>
      <c r="H52" s="75"/>
      <c r="I52" s="75"/>
      <c r="J52" s="75"/>
      <c r="K52" s="75"/>
      <c r="L52" s="70"/>
      <c r="M52" s="70"/>
      <c r="N52" s="70"/>
      <c r="O52" s="70"/>
      <c r="P52" s="70"/>
      <c r="Q52" s="70"/>
      <c r="R52" s="70"/>
      <c r="S52" s="70"/>
      <c r="T52" s="70"/>
    </row>
    <row r="53" spans="1:20" ht="14.25" customHeight="1">
      <c r="A53" s="4" t="s">
        <v>59</v>
      </c>
      <c r="B53" s="3">
        <v>7647010</v>
      </c>
      <c r="C53" s="21">
        <f t="shared" si="3"/>
        <v>0.0947</v>
      </c>
      <c r="D53" s="28">
        <f t="shared" si="4"/>
        <v>0.0947</v>
      </c>
      <c r="E53" s="47">
        <f t="shared" si="5"/>
        <v>189.4</v>
      </c>
      <c r="F53" s="75"/>
      <c r="G53" s="75"/>
      <c r="H53" s="75"/>
      <c r="I53" s="75"/>
      <c r="J53" s="75"/>
      <c r="K53" s="75"/>
      <c r="L53" s="70"/>
      <c r="M53" s="70"/>
      <c r="N53" s="70"/>
      <c r="O53" s="70"/>
      <c r="P53" s="70"/>
      <c r="Q53" s="70"/>
      <c r="R53" s="70"/>
      <c r="S53" s="70"/>
      <c r="T53" s="70"/>
    </row>
    <row r="54" spans="1:20" ht="14.25" customHeight="1">
      <c r="A54" s="4" t="s">
        <v>58</v>
      </c>
      <c r="B54" s="3">
        <v>7664393</v>
      </c>
      <c r="C54" s="21">
        <f t="shared" si="3"/>
        <v>0.00141</v>
      </c>
      <c r="D54" s="28">
        <f t="shared" si="4"/>
        <v>0.00141</v>
      </c>
      <c r="E54" s="47">
        <f t="shared" si="5"/>
        <v>2.82</v>
      </c>
      <c r="F54" s="75"/>
      <c r="G54" s="75"/>
      <c r="H54" s="75"/>
      <c r="I54" s="75"/>
      <c r="J54" s="75"/>
      <c r="K54" s="75"/>
      <c r="L54" s="70"/>
      <c r="M54" s="70"/>
      <c r="N54" s="70"/>
      <c r="O54" s="70"/>
      <c r="P54" s="70"/>
      <c r="Q54" s="70"/>
      <c r="R54" s="70"/>
      <c r="S54" s="70"/>
      <c r="T54" s="70"/>
    </row>
    <row r="55" spans="1:20" ht="14.25" customHeight="1">
      <c r="A55" s="4" t="s">
        <v>25</v>
      </c>
      <c r="B55" s="3">
        <v>193395</v>
      </c>
      <c r="C55" s="21">
        <f t="shared" si="3"/>
        <v>1.46E-08</v>
      </c>
      <c r="D55" s="28">
        <f t="shared" si="4"/>
        <v>1.46E-08</v>
      </c>
      <c r="E55" s="47">
        <f t="shared" si="5"/>
        <v>2.92E-05</v>
      </c>
      <c r="F55" s="75"/>
      <c r="G55" s="75"/>
      <c r="H55" s="75"/>
      <c r="I55" s="75"/>
      <c r="J55" s="75"/>
      <c r="K55" s="75"/>
      <c r="L55" s="70"/>
      <c r="M55" s="70"/>
      <c r="N55" s="70"/>
      <c r="O55" s="70"/>
      <c r="P55" s="70"/>
      <c r="Q55" s="70"/>
      <c r="R55" s="70"/>
      <c r="S55" s="70"/>
      <c r="T55" s="70"/>
    </row>
    <row r="56" spans="1:20" ht="14.25" customHeight="1">
      <c r="A56" s="4" t="s">
        <v>26</v>
      </c>
      <c r="B56" s="3">
        <v>7439921</v>
      </c>
      <c r="C56" s="21">
        <f t="shared" si="3"/>
        <v>6.29E-05</v>
      </c>
      <c r="D56" s="28">
        <f t="shared" si="4"/>
        <v>6.29E-05</v>
      </c>
      <c r="E56" s="47">
        <f t="shared" si="5"/>
        <v>0.1258</v>
      </c>
      <c r="F56" s="75"/>
      <c r="G56" s="75"/>
      <c r="H56" s="75"/>
      <c r="I56" s="75"/>
      <c r="J56" s="75"/>
      <c r="K56" s="75"/>
      <c r="L56" s="70"/>
      <c r="M56" s="70"/>
      <c r="N56" s="70"/>
      <c r="O56" s="70"/>
      <c r="P56" s="70"/>
      <c r="Q56" s="70"/>
      <c r="R56" s="70"/>
      <c r="S56" s="70"/>
      <c r="T56" s="70"/>
    </row>
    <row r="57" spans="1:20" ht="12.75">
      <c r="A57" s="4" t="s">
        <v>88</v>
      </c>
      <c r="B57" s="3">
        <v>7439976</v>
      </c>
      <c r="C57" s="133">
        <f t="shared" si="3"/>
        <v>0.00218</v>
      </c>
      <c r="D57" s="28">
        <f t="shared" si="4"/>
        <v>0.00218</v>
      </c>
      <c r="E57" s="47">
        <f t="shared" si="5"/>
        <v>4.36</v>
      </c>
      <c r="F57" s="75"/>
      <c r="G57" s="75"/>
      <c r="H57" s="75"/>
      <c r="I57" s="75"/>
      <c r="J57" s="75"/>
      <c r="K57" s="75"/>
      <c r="L57" s="70"/>
      <c r="M57" s="70"/>
      <c r="N57" s="70"/>
      <c r="O57" s="70"/>
      <c r="P57" s="70"/>
      <c r="Q57" s="70"/>
      <c r="R57" s="70"/>
      <c r="S57" s="70"/>
      <c r="T57" s="70"/>
    </row>
    <row r="58" spans="1:20" ht="12.75">
      <c r="A58" s="4" t="s">
        <v>27</v>
      </c>
      <c r="B58" s="3">
        <v>91203</v>
      </c>
      <c r="C58" s="21">
        <f t="shared" si="3"/>
        <v>6.78E-05</v>
      </c>
      <c r="D58" s="28">
        <f t="shared" si="4"/>
        <v>6.78E-05</v>
      </c>
      <c r="E58" s="47">
        <f t="shared" si="5"/>
        <v>0.1356</v>
      </c>
      <c r="F58" s="75"/>
      <c r="G58" s="75"/>
      <c r="H58" s="75"/>
      <c r="I58" s="75"/>
      <c r="J58" s="75"/>
      <c r="K58" s="75"/>
      <c r="L58" s="70"/>
      <c r="M58" s="70"/>
      <c r="N58" s="70"/>
      <c r="O58" s="70"/>
      <c r="P58" s="70"/>
      <c r="Q58" s="70"/>
      <c r="R58" s="70"/>
      <c r="S58" s="70"/>
      <c r="T58" s="70"/>
    </row>
    <row r="59" spans="1:20" ht="15.75" customHeight="1">
      <c r="A59" s="4" t="s">
        <v>28</v>
      </c>
      <c r="B59" s="3">
        <v>7440020</v>
      </c>
      <c r="C59" s="21">
        <f t="shared" si="3"/>
        <v>3.83E-05</v>
      </c>
      <c r="D59" s="28">
        <f t="shared" si="4"/>
        <v>3.83E-05</v>
      </c>
      <c r="E59" s="47">
        <f t="shared" si="5"/>
        <v>0.0766</v>
      </c>
      <c r="F59" s="75"/>
      <c r="G59" s="75"/>
      <c r="H59" s="75"/>
      <c r="I59" s="75"/>
      <c r="J59" s="75"/>
      <c r="K59" s="75"/>
      <c r="L59" s="70"/>
      <c r="M59" s="70"/>
      <c r="N59" s="70"/>
      <c r="O59" s="70"/>
      <c r="P59" s="70"/>
      <c r="Q59" s="70"/>
      <c r="R59" s="70"/>
      <c r="S59" s="70"/>
      <c r="T59" s="70"/>
    </row>
    <row r="60" spans="1:20" ht="15.75" customHeight="1">
      <c r="A60" s="25" t="s">
        <v>41</v>
      </c>
      <c r="B60" s="38">
        <v>85018</v>
      </c>
      <c r="C60" s="21">
        <f t="shared" si="3"/>
        <v>1.78E-06</v>
      </c>
      <c r="D60" s="28">
        <f t="shared" si="4"/>
        <v>1.78E-06</v>
      </c>
      <c r="E60" s="20">
        <f t="shared" si="5"/>
        <v>0.00356</v>
      </c>
      <c r="F60" s="76"/>
      <c r="G60" s="77"/>
      <c r="H60" s="77"/>
      <c r="I60" s="76"/>
      <c r="J60" s="77"/>
      <c r="K60" s="77"/>
      <c r="L60" s="70"/>
      <c r="M60" s="70"/>
      <c r="N60" s="70"/>
      <c r="O60" s="70"/>
      <c r="P60" s="70"/>
      <c r="Q60" s="70"/>
      <c r="R60" s="70"/>
      <c r="S60" s="70"/>
      <c r="T60" s="70"/>
    </row>
    <row r="61" spans="1:20" ht="15.75" customHeight="1">
      <c r="A61" s="25" t="s">
        <v>42</v>
      </c>
      <c r="B61" s="38">
        <v>129000</v>
      </c>
      <c r="C61" s="21">
        <f t="shared" si="3"/>
        <v>1.64E-07</v>
      </c>
      <c r="D61" s="28">
        <f t="shared" si="4"/>
        <v>1.64E-07</v>
      </c>
      <c r="E61" s="20">
        <f t="shared" si="5"/>
        <v>0.000328</v>
      </c>
      <c r="F61" s="76"/>
      <c r="G61" s="77"/>
      <c r="H61" s="77"/>
      <c r="I61" s="76"/>
      <c r="J61" s="77"/>
      <c r="K61" s="77"/>
      <c r="L61" s="70"/>
      <c r="M61" s="70"/>
      <c r="N61" s="70"/>
      <c r="O61" s="70"/>
      <c r="P61" s="70"/>
      <c r="Q61" s="70"/>
      <c r="R61" s="70"/>
      <c r="S61" s="70"/>
      <c r="T61" s="70"/>
    </row>
    <row r="62" spans="1:20" ht="15.75" customHeight="1">
      <c r="A62" s="27" t="s">
        <v>29</v>
      </c>
      <c r="B62" s="3">
        <v>7782492</v>
      </c>
      <c r="C62" s="21">
        <f t="shared" si="3"/>
        <v>4.48E-05</v>
      </c>
      <c r="D62" s="28">
        <f t="shared" si="4"/>
        <v>4.48E-05</v>
      </c>
      <c r="E62" s="20">
        <f t="shared" si="5"/>
        <v>0.0896</v>
      </c>
      <c r="F62" s="76"/>
      <c r="G62" s="77"/>
      <c r="H62" s="77"/>
      <c r="I62" s="76"/>
      <c r="J62" s="77"/>
      <c r="K62" s="77"/>
      <c r="L62" s="70"/>
      <c r="M62" s="70"/>
      <c r="N62" s="70"/>
      <c r="O62" s="70"/>
      <c r="P62" s="70"/>
      <c r="Q62" s="70"/>
      <c r="R62" s="70"/>
      <c r="S62" s="70"/>
      <c r="T62" s="70"/>
    </row>
    <row r="63" spans="1:20" ht="15.75" customHeight="1">
      <c r="A63" s="25" t="s">
        <v>43</v>
      </c>
      <c r="B63" s="38">
        <v>7440224</v>
      </c>
      <c r="C63" s="21">
        <f t="shared" si="3"/>
        <v>1.23E-05</v>
      </c>
      <c r="D63" s="28">
        <f t="shared" si="4"/>
        <v>1.23E-05</v>
      </c>
      <c r="E63" s="20">
        <f t="shared" si="5"/>
        <v>0.0246</v>
      </c>
      <c r="F63" s="76"/>
      <c r="G63" s="77"/>
      <c r="H63" s="77"/>
      <c r="I63" s="76"/>
      <c r="J63" s="77"/>
      <c r="K63" s="77"/>
      <c r="L63" s="70"/>
      <c r="M63" s="70"/>
      <c r="N63" s="70"/>
      <c r="O63" s="70"/>
      <c r="P63" s="70"/>
      <c r="Q63" s="70"/>
      <c r="R63" s="70"/>
      <c r="S63" s="70"/>
      <c r="T63" s="70"/>
    </row>
    <row r="64" spans="1:20" ht="15.75" customHeight="1" thickBot="1">
      <c r="A64" s="26" t="s">
        <v>44</v>
      </c>
      <c r="B64" s="39">
        <v>7440666</v>
      </c>
      <c r="C64" s="23">
        <f t="shared" si="3"/>
        <v>0.000406</v>
      </c>
      <c r="D64" s="49">
        <f t="shared" si="4"/>
        <v>0.000406</v>
      </c>
      <c r="E64" s="33">
        <f t="shared" si="5"/>
        <v>0.812</v>
      </c>
      <c r="F64" s="76"/>
      <c r="G64" s="75"/>
      <c r="H64" s="75"/>
      <c r="I64" s="78"/>
      <c r="J64" s="75"/>
      <c r="K64" s="75"/>
      <c r="L64" s="70"/>
      <c r="M64" s="70"/>
      <c r="N64" s="70"/>
      <c r="O64" s="70"/>
      <c r="P64" s="70"/>
      <c r="Q64" s="70"/>
      <c r="R64" s="70"/>
      <c r="S64" s="70"/>
      <c r="T64" s="70"/>
    </row>
    <row r="65" spans="1:20" ht="12.75">
      <c r="A65" s="80"/>
      <c r="B65" s="81"/>
      <c r="C65" s="79"/>
      <c r="D65" s="79"/>
      <c r="E65" s="79"/>
      <c r="F65" s="79"/>
      <c r="G65" s="79"/>
      <c r="H65" s="70"/>
      <c r="I65" s="70"/>
      <c r="J65" s="70"/>
      <c r="K65" s="70"/>
      <c r="L65" s="70"/>
      <c r="M65" s="70"/>
      <c r="N65" s="70"/>
      <c r="O65" s="70"/>
      <c r="P65" s="70"/>
      <c r="Q65" s="70"/>
      <c r="R65" s="70"/>
      <c r="S65" s="70"/>
      <c r="T65" s="70"/>
    </row>
    <row r="66" spans="1:20" ht="12.75">
      <c r="A66" s="60" t="s">
        <v>55</v>
      </c>
      <c r="B66" s="61"/>
      <c r="C66" s="62"/>
      <c r="D66" s="62"/>
      <c r="E66" s="63"/>
      <c r="F66" s="64"/>
      <c r="G66" s="79"/>
      <c r="H66" s="70"/>
      <c r="I66" s="70"/>
      <c r="J66" s="70"/>
      <c r="K66" s="70"/>
      <c r="L66" s="70"/>
      <c r="M66" s="70"/>
      <c r="N66" s="70"/>
      <c r="O66" s="70"/>
      <c r="P66" s="70"/>
      <c r="Q66" s="70"/>
      <c r="R66" s="70"/>
      <c r="S66" s="70"/>
      <c r="T66" s="70"/>
    </row>
    <row r="67" spans="1:20" ht="52.5" customHeight="1">
      <c r="A67" s="126" t="s">
        <v>89</v>
      </c>
      <c r="B67" s="127"/>
      <c r="C67" s="127"/>
      <c r="D67" s="127"/>
      <c r="E67" s="127"/>
      <c r="F67" s="128"/>
      <c r="G67" s="79"/>
      <c r="H67" s="70"/>
      <c r="I67" s="70"/>
      <c r="J67" s="70"/>
      <c r="K67" s="70"/>
      <c r="L67" s="70"/>
      <c r="M67" s="70"/>
      <c r="N67" s="70"/>
      <c r="O67" s="70"/>
      <c r="P67" s="70"/>
      <c r="Q67" s="70"/>
      <c r="R67" s="70"/>
      <c r="S67" s="70"/>
      <c r="T67" s="70"/>
    </row>
    <row r="68" spans="1:20" ht="12.75" customHeight="1">
      <c r="A68" s="123" t="s">
        <v>82</v>
      </c>
      <c r="B68" s="124"/>
      <c r="C68" s="124"/>
      <c r="D68" s="124"/>
      <c r="E68" s="124"/>
      <c r="F68" s="125"/>
      <c r="G68" s="79"/>
      <c r="H68" s="70"/>
      <c r="I68" s="70"/>
      <c r="J68" s="70"/>
      <c r="K68" s="70"/>
      <c r="L68" s="70"/>
      <c r="M68" s="70"/>
      <c r="N68" s="70"/>
      <c r="O68" s="70"/>
      <c r="P68" s="70"/>
      <c r="Q68" s="70"/>
      <c r="R68" s="70"/>
      <c r="S68" s="70"/>
      <c r="T68" s="70"/>
    </row>
    <row r="69" spans="1:20" ht="12.75">
      <c r="A69" s="120" t="s">
        <v>86</v>
      </c>
      <c r="B69" s="121"/>
      <c r="C69" s="121"/>
      <c r="D69" s="121"/>
      <c r="E69" s="121"/>
      <c r="F69" s="122"/>
      <c r="G69" s="79"/>
      <c r="H69" s="70"/>
      <c r="I69" s="70"/>
      <c r="J69" s="70"/>
      <c r="K69" s="70"/>
      <c r="L69" s="70"/>
      <c r="M69" s="70"/>
      <c r="N69" s="70"/>
      <c r="O69" s="70"/>
      <c r="P69" s="70"/>
      <c r="Q69" s="70"/>
      <c r="R69" s="70"/>
      <c r="S69" s="70"/>
      <c r="T69" s="70"/>
    </row>
    <row r="70" spans="1:20" ht="13.5" thickBot="1">
      <c r="A70" s="82"/>
      <c r="B70" s="83"/>
      <c r="C70" s="70"/>
      <c r="D70" s="70"/>
      <c r="E70" s="70"/>
      <c r="F70" s="70"/>
      <c r="G70" s="70"/>
      <c r="H70" s="70"/>
      <c r="I70" s="70"/>
      <c r="J70" s="70"/>
      <c r="K70" s="70"/>
      <c r="L70" s="70"/>
      <c r="M70" s="70"/>
      <c r="N70" s="70"/>
      <c r="O70" s="70"/>
      <c r="P70" s="70"/>
      <c r="Q70" s="70"/>
      <c r="R70" s="70"/>
      <c r="S70" s="70"/>
      <c r="T70" s="70"/>
    </row>
    <row r="71" spans="1:20" ht="14.25" thickBot="1" thickTop="1">
      <c r="A71" s="70"/>
      <c r="B71" s="84"/>
      <c r="C71" s="70"/>
      <c r="D71" s="45">
        <v>1</v>
      </c>
      <c r="E71" s="45">
        <v>2</v>
      </c>
      <c r="F71" s="45">
        <v>3</v>
      </c>
      <c r="G71" s="70"/>
      <c r="H71" s="70"/>
      <c r="I71" s="70"/>
      <c r="J71" s="70"/>
      <c r="K71" s="70"/>
      <c r="L71" s="70"/>
      <c r="M71" s="70"/>
      <c r="N71" s="70"/>
      <c r="O71" s="70"/>
      <c r="P71" s="70"/>
      <c r="Q71" s="70"/>
      <c r="R71" s="70"/>
      <c r="S71" s="70"/>
      <c r="T71" s="70"/>
    </row>
    <row r="72" spans="1:20" ht="14.25" thickBot="1" thickTop="1">
      <c r="A72" s="70"/>
      <c r="B72" s="84"/>
      <c r="C72" s="70"/>
      <c r="D72" s="54">
        <f>$B$8</f>
        <v>200</v>
      </c>
      <c r="E72" s="54">
        <f>$B$10</f>
        <v>1</v>
      </c>
      <c r="F72" s="54">
        <f>$B$12</f>
        <v>1</v>
      </c>
      <c r="G72" s="70"/>
      <c r="H72" s="70"/>
      <c r="I72" s="70"/>
      <c r="J72" s="70"/>
      <c r="K72" s="70"/>
      <c r="L72" s="70"/>
      <c r="M72" s="70"/>
      <c r="N72" s="70"/>
      <c r="O72" s="70"/>
      <c r="P72" s="70"/>
      <c r="Q72" s="70"/>
      <c r="R72" s="70"/>
      <c r="S72" s="70"/>
      <c r="T72" s="70"/>
    </row>
    <row r="73" spans="1:20" ht="14.25" thickBot="1" thickTop="1">
      <c r="A73" s="70"/>
      <c r="B73" s="84"/>
      <c r="C73" s="70"/>
      <c r="D73" s="55">
        <f>$C$8</f>
        <v>2000</v>
      </c>
      <c r="E73" s="55">
        <f>$C$10</f>
        <v>9</v>
      </c>
      <c r="F73" s="54">
        <f>$C$12</f>
        <v>2000</v>
      </c>
      <c r="G73" s="70"/>
      <c r="H73" s="70"/>
      <c r="I73" s="70"/>
      <c r="J73" s="70"/>
      <c r="K73" s="70"/>
      <c r="L73" s="70"/>
      <c r="M73" s="70"/>
      <c r="N73" s="70"/>
      <c r="O73" s="70"/>
      <c r="P73" s="70"/>
      <c r="Q73" s="70"/>
      <c r="R73" s="70"/>
      <c r="S73" s="70"/>
      <c r="T73" s="70"/>
    </row>
    <row r="74" spans="1:20" ht="12.75" customHeight="1" thickTop="1">
      <c r="A74" s="85" t="s">
        <v>46</v>
      </c>
      <c r="B74" s="85" t="s">
        <v>3</v>
      </c>
      <c r="C74" s="88" t="s">
        <v>83</v>
      </c>
      <c r="D74" s="90" t="s">
        <v>66</v>
      </c>
      <c r="E74" s="90" t="s">
        <v>84</v>
      </c>
      <c r="F74" s="104" t="s">
        <v>83</v>
      </c>
      <c r="G74" s="70"/>
      <c r="H74" s="70"/>
      <c r="I74" s="70"/>
      <c r="J74" s="70"/>
      <c r="K74" s="70"/>
      <c r="L74" s="70"/>
      <c r="M74" s="70"/>
      <c r="N74" s="70"/>
      <c r="O74" s="70"/>
      <c r="P74" s="70"/>
      <c r="Q74" s="70"/>
      <c r="R74" s="70"/>
      <c r="S74" s="70"/>
      <c r="T74" s="70"/>
    </row>
    <row r="75" spans="1:20" ht="27.75" customHeight="1">
      <c r="A75" s="86"/>
      <c r="B75" s="87"/>
      <c r="C75" s="89"/>
      <c r="D75" s="91"/>
      <c r="E75" s="91"/>
      <c r="F75" s="105"/>
      <c r="G75" s="70"/>
      <c r="H75" s="70"/>
      <c r="I75" s="70"/>
      <c r="J75" s="70"/>
      <c r="K75" s="70"/>
      <c r="L75" s="70"/>
      <c r="M75" s="70"/>
      <c r="N75" s="70"/>
      <c r="O75" s="70"/>
      <c r="P75" s="70"/>
      <c r="Q75" s="70"/>
      <c r="R75" s="70"/>
      <c r="S75" s="70"/>
      <c r="T75" s="70"/>
    </row>
    <row r="76" spans="1:20" ht="12.75">
      <c r="A76" s="34" t="s">
        <v>32</v>
      </c>
      <c r="B76" s="38">
        <v>83329</v>
      </c>
      <c r="C76" s="21">
        <v>1.16E-07</v>
      </c>
      <c r="D76" s="56">
        <f>C76/$B$13</f>
        <v>6.590909090909091E-10</v>
      </c>
      <c r="E76" s="56">
        <f>D76*2000</f>
        <v>1.3181818181818182E-06</v>
      </c>
      <c r="F76" s="50">
        <v>1.16E-07</v>
      </c>
      <c r="G76" s="70"/>
      <c r="H76" s="70"/>
      <c r="I76" s="70"/>
      <c r="J76" s="70"/>
      <c r="K76" s="70"/>
      <c r="L76" s="70"/>
      <c r="M76" s="70"/>
      <c r="N76" s="70"/>
      <c r="O76" s="70"/>
      <c r="P76" s="70"/>
      <c r="Q76" s="70"/>
      <c r="R76" s="70"/>
      <c r="S76" s="70"/>
      <c r="T76" s="70"/>
    </row>
    <row r="77" spans="1:20" ht="12.75">
      <c r="A77" s="34" t="s">
        <v>33</v>
      </c>
      <c r="B77" s="38">
        <v>208968</v>
      </c>
      <c r="C77" s="21">
        <v>8.38E-08</v>
      </c>
      <c r="D77" s="57">
        <f aca="true" t="shared" si="6" ref="D77:D124">C77/$B$13</f>
        <v>4.761363636363636E-10</v>
      </c>
      <c r="E77" s="57">
        <f aca="true" t="shared" si="7" ref="E77:E124">D77*2000</f>
        <v>9.522727272727273E-07</v>
      </c>
      <c r="F77" s="51">
        <v>8.38E-08</v>
      </c>
      <c r="G77" s="70"/>
      <c r="H77" s="70"/>
      <c r="I77" s="70"/>
      <c r="J77" s="70"/>
      <c r="K77" s="70"/>
      <c r="L77" s="70"/>
      <c r="M77" s="70"/>
      <c r="N77" s="70"/>
      <c r="O77" s="70"/>
      <c r="P77" s="70"/>
      <c r="Q77" s="70"/>
      <c r="R77" s="70"/>
      <c r="S77" s="70"/>
      <c r="T77" s="70"/>
    </row>
    <row r="78" spans="1:20" ht="12.75">
      <c r="A78" s="1" t="s">
        <v>14</v>
      </c>
      <c r="B78" s="29">
        <v>75070</v>
      </c>
      <c r="C78" s="30">
        <v>0.000139</v>
      </c>
      <c r="D78" s="57">
        <f t="shared" si="6"/>
        <v>7.897727272727272E-07</v>
      </c>
      <c r="E78" s="57">
        <f t="shared" si="7"/>
        <v>0.0015795454545454546</v>
      </c>
      <c r="F78" s="50">
        <v>0.000139</v>
      </c>
      <c r="G78" s="70"/>
      <c r="H78" s="70"/>
      <c r="I78" s="70"/>
      <c r="J78" s="70"/>
      <c r="K78" s="70"/>
      <c r="L78" s="70"/>
      <c r="M78" s="70"/>
      <c r="N78" s="70"/>
      <c r="O78" s="70"/>
      <c r="P78" s="70"/>
      <c r="Q78" s="70"/>
      <c r="R78" s="70"/>
      <c r="S78" s="70"/>
      <c r="T78" s="70"/>
    </row>
    <row r="79" spans="1:20" ht="12.75">
      <c r="A79" s="34" t="s">
        <v>34</v>
      </c>
      <c r="B79" s="38">
        <v>120127</v>
      </c>
      <c r="C79" s="21">
        <v>2.5E-07</v>
      </c>
      <c r="D79" s="57">
        <f t="shared" si="6"/>
        <v>1.4204545454545453E-09</v>
      </c>
      <c r="E79" s="57">
        <f t="shared" si="7"/>
        <v>2.8409090909090907E-06</v>
      </c>
      <c r="F79" s="51">
        <v>2.5E-07</v>
      </c>
      <c r="G79" s="70"/>
      <c r="H79" s="70"/>
      <c r="I79" s="70"/>
      <c r="J79" s="70"/>
      <c r="K79" s="70"/>
      <c r="L79" s="70"/>
      <c r="M79" s="70"/>
      <c r="N79" s="70"/>
      <c r="O79" s="70"/>
      <c r="P79" s="70"/>
      <c r="Q79" s="70"/>
      <c r="R79" s="70"/>
      <c r="S79" s="70"/>
      <c r="T79" s="70"/>
    </row>
    <row r="80" spans="1:20" ht="12.75">
      <c r="A80" s="1" t="s">
        <v>15</v>
      </c>
      <c r="B80" s="29">
        <v>7440382</v>
      </c>
      <c r="C80" s="30">
        <v>6.16E-05</v>
      </c>
      <c r="D80" s="57">
        <f t="shared" si="6"/>
        <v>3.5000000000000004E-07</v>
      </c>
      <c r="E80" s="57">
        <f t="shared" si="7"/>
        <v>0.0007000000000000001</v>
      </c>
      <c r="F80" s="51">
        <v>6.16E-05</v>
      </c>
      <c r="G80" s="70"/>
      <c r="H80" s="70"/>
      <c r="I80" s="70"/>
      <c r="J80" s="70"/>
      <c r="K80" s="70"/>
      <c r="L80" s="70"/>
      <c r="M80" s="70"/>
      <c r="N80" s="70"/>
      <c r="O80" s="70"/>
      <c r="P80" s="70"/>
      <c r="Q80" s="70"/>
      <c r="R80" s="70"/>
      <c r="S80" s="70"/>
      <c r="T80" s="70"/>
    </row>
    <row r="81" spans="1:20" ht="12.75">
      <c r="A81" s="34" t="s">
        <v>35</v>
      </c>
      <c r="B81" s="38">
        <v>7440393</v>
      </c>
      <c r="C81" s="21">
        <v>2.6E-05</v>
      </c>
      <c r="D81" s="57">
        <f t="shared" si="6"/>
        <v>1.4772727272727272E-07</v>
      </c>
      <c r="E81" s="57">
        <f t="shared" si="7"/>
        <v>0.00029545454545454547</v>
      </c>
      <c r="F81" s="50">
        <v>2.6E-05</v>
      </c>
      <c r="G81" s="70"/>
      <c r="H81" s="70"/>
      <c r="I81" s="70"/>
      <c r="J81" s="70"/>
      <c r="K81" s="70"/>
      <c r="L81" s="70"/>
      <c r="M81" s="70"/>
      <c r="N81" s="70"/>
      <c r="O81" s="70"/>
      <c r="P81" s="70"/>
      <c r="Q81" s="70"/>
      <c r="R81" s="70"/>
      <c r="S81" s="70"/>
      <c r="T81" s="70"/>
    </row>
    <row r="82" spans="1:20" ht="12.75">
      <c r="A82" s="1" t="s">
        <v>16</v>
      </c>
      <c r="B82" s="29">
        <v>56553</v>
      </c>
      <c r="C82" s="30">
        <v>1.3E-08</v>
      </c>
      <c r="D82" s="57">
        <f t="shared" si="6"/>
        <v>7.386363636363636E-11</v>
      </c>
      <c r="E82" s="57">
        <f t="shared" si="7"/>
        <v>1.4772727272727272E-07</v>
      </c>
      <c r="F82" s="51">
        <v>1.3E-08</v>
      </c>
      <c r="G82" s="70"/>
      <c r="H82" s="70"/>
      <c r="I82" s="70"/>
      <c r="J82" s="70"/>
      <c r="K82" s="70"/>
      <c r="L82" s="70"/>
      <c r="M82" s="70"/>
      <c r="N82" s="70"/>
      <c r="O82" s="70"/>
      <c r="P82" s="70"/>
      <c r="Q82" s="70"/>
      <c r="R82" s="70"/>
      <c r="S82" s="70"/>
      <c r="T82" s="70"/>
    </row>
    <row r="83" spans="1:20" ht="12.75">
      <c r="A83" s="1" t="s">
        <v>17</v>
      </c>
      <c r="B83" s="29">
        <v>50328</v>
      </c>
      <c r="C83" s="30">
        <v>6.6E-08</v>
      </c>
      <c r="D83" s="57">
        <f t="shared" si="6"/>
        <v>3.75E-10</v>
      </c>
      <c r="E83" s="57">
        <f t="shared" si="7"/>
        <v>7.5E-07</v>
      </c>
      <c r="F83" s="50">
        <v>6.6E-08</v>
      </c>
      <c r="G83" s="70"/>
      <c r="H83" s="70"/>
      <c r="I83" s="70"/>
      <c r="J83" s="70"/>
      <c r="K83" s="70"/>
      <c r="L83" s="70"/>
      <c r="M83" s="70"/>
      <c r="N83" s="70"/>
      <c r="O83" s="70"/>
      <c r="P83" s="70"/>
      <c r="Q83" s="70"/>
      <c r="R83" s="70"/>
      <c r="S83" s="70"/>
      <c r="T83" s="70"/>
    </row>
    <row r="84" spans="1:20" ht="12.75">
      <c r="A84" s="17" t="s">
        <v>18</v>
      </c>
      <c r="B84" s="29">
        <v>205992</v>
      </c>
      <c r="C84" s="30">
        <v>1.84E-08</v>
      </c>
      <c r="D84" s="57">
        <f t="shared" si="6"/>
        <v>1.0454545454545454E-10</v>
      </c>
      <c r="E84" s="57">
        <f t="shared" si="7"/>
        <v>2.090909090909091E-07</v>
      </c>
      <c r="F84" s="51">
        <v>1.84E-08</v>
      </c>
      <c r="G84" s="70"/>
      <c r="H84" s="70"/>
      <c r="I84" s="70"/>
      <c r="J84" s="70"/>
      <c r="K84" s="70"/>
      <c r="L84" s="70"/>
      <c r="M84" s="70"/>
      <c r="N84" s="70"/>
      <c r="O84" s="70"/>
      <c r="P84" s="70"/>
      <c r="Q84" s="70"/>
      <c r="R84" s="70"/>
      <c r="S84" s="70"/>
      <c r="T84" s="70"/>
    </row>
    <row r="85" spans="1:20" ht="12.75">
      <c r="A85" s="35" t="s">
        <v>36</v>
      </c>
      <c r="B85" s="38">
        <v>191242</v>
      </c>
      <c r="C85" s="21">
        <v>6.18E-08</v>
      </c>
      <c r="D85" s="58">
        <f t="shared" si="6"/>
        <v>3.5113636363636363E-10</v>
      </c>
      <c r="E85" s="57">
        <f t="shared" si="7"/>
        <v>7.022727272727272E-07</v>
      </c>
      <c r="F85" s="50">
        <v>6.18E-08</v>
      </c>
      <c r="G85" s="70"/>
      <c r="H85" s="70"/>
      <c r="I85" s="70"/>
      <c r="J85" s="70"/>
      <c r="K85" s="70"/>
      <c r="L85" s="70"/>
      <c r="M85" s="70"/>
      <c r="N85" s="70"/>
      <c r="O85" s="70"/>
      <c r="P85" s="70"/>
      <c r="Q85" s="70"/>
      <c r="R85" s="70"/>
      <c r="S85" s="70"/>
      <c r="T85" s="70"/>
    </row>
    <row r="86" spans="1:20" ht="12.75">
      <c r="A86" s="17" t="s">
        <v>19</v>
      </c>
      <c r="B86" s="29">
        <v>207089</v>
      </c>
      <c r="C86" s="30">
        <v>1.46E-08</v>
      </c>
      <c r="D86" s="57">
        <f t="shared" si="6"/>
        <v>8.295454545454545E-11</v>
      </c>
      <c r="E86" s="57">
        <f t="shared" si="7"/>
        <v>1.659090909090909E-07</v>
      </c>
      <c r="F86" s="51">
        <v>1.46E-08</v>
      </c>
      <c r="G86" s="70"/>
      <c r="H86" s="70"/>
      <c r="I86" s="70"/>
      <c r="J86" s="70"/>
      <c r="K86" s="70"/>
      <c r="L86" s="70"/>
      <c r="M86" s="70"/>
      <c r="N86" s="70"/>
      <c r="O86" s="70"/>
      <c r="P86" s="70"/>
      <c r="Q86" s="70"/>
      <c r="R86" s="70"/>
      <c r="S86" s="70"/>
      <c r="T86" s="70"/>
    </row>
    <row r="87" spans="1:20" ht="12.75">
      <c r="A87" s="17" t="s">
        <v>20</v>
      </c>
      <c r="B87" s="29">
        <v>7440417</v>
      </c>
      <c r="C87" s="30">
        <v>2.6E-06</v>
      </c>
      <c r="D87" s="57">
        <f t="shared" si="6"/>
        <v>1.4772727272727273E-08</v>
      </c>
      <c r="E87" s="57">
        <f t="shared" si="7"/>
        <v>2.9545454545454545E-05</v>
      </c>
      <c r="F87" s="50">
        <v>2.6E-06</v>
      </c>
      <c r="G87" s="70"/>
      <c r="H87" s="70"/>
      <c r="I87" s="70"/>
      <c r="J87" s="70"/>
      <c r="K87" s="70"/>
      <c r="L87" s="70"/>
      <c r="M87" s="70"/>
      <c r="N87" s="70"/>
      <c r="O87" s="70"/>
      <c r="P87" s="70"/>
      <c r="Q87" s="70"/>
      <c r="R87" s="70"/>
      <c r="S87" s="70"/>
      <c r="T87" s="70"/>
    </row>
    <row r="88" spans="1:20" ht="12.75">
      <c r="A88" s="1" t="s">
        <v>21</v>
      </c>
      <c r="B88" s="29">
        <v>7440439</v>
      </c>
      <c r="C88" s="30">
        <v>1.02E-05</v>
      </c>
      <c r="D88" s="58">
        <f t="shared" si="6"/>
        <v>5.795454545454546E-08</v>
      </c>
      <c r="E88" s="57">
        <f t="shared" si="7"/>
        <v>0.00011590909090909091</v>
      </c>
      <c r="F88" s="50">
        <v>1.02E-05</v>
      </c>
      <c r="G88" s="70"/>
      <c r="H88" s="70"/>
      <c r="I88" s="70"/>
      <c r="J88" s="70"/>
      <c r="K88" s="70"/>
      <c r="L88" s="70"/>
      <c r="M88" s="70"/>
      <c r="N88" s="70"/>
      <c r="O88" s="70"/>
      <c r="P88" s="70"/>
      <c r="Q88" s="70"/>
      <c r="R88" s="70"/>
      <c r="S88" s="70"/>
      <c r="T88" s="70"/>
    </row>
    <row r="89" spans="1:20" ht="12.75">
      <c r="A89" s="25" t="s">
        <v>37</v>
      </c>
      <c r="B89" s="38">
        <v>7440473</v>
      </c>
      <c r="C89" s="21">
        <v>4.27E-05</v>
      </c>
      <c r="D89" s="58">
        <f t="shared" si="6"/>
        <v>2.4261363636363636E-07</v>
      </c>
      <c r="E89" s="57">
        <f t="shared" si="7"/>
        <v>0.0004852272727272727</v>
      </c>
      <c r="F89" s="50">
        <v>4.27E-05</v>
      </c>
      <c r="G89" s="70"/>
      <c r="H89" s="70"/>
      <c r="I89" s="70"/>
      <c r="J89" s="70"/>
      <c r="K89" s="70"/>
      <c r="L89" s="70"/>
      <c r="M89" s="70"/>
      <c r="N89" s="70"/>
      <c r="O89" s="70"/>
      <c r="P89" s="70"/>
      <c r="Q89" s="70"/>
      <c r="R89" s="70"/>
      <c r="S89" s="70"/>
      <c r="T89" s="70"/>
    </row>
    <row r="90" spans="1:20" ht="12.75">
      <c r="A90" s="1" t="s">
        <v>22</v>
      </c>
      <c r="B90" s="29">
        <v>218019</v>
      </c>
      <c r="C90" s="30">
        <v>3.03E-08</v>
      </c>
      <c r="D90" s="57">
        <f t="shared" si="6"/>
        <v>1.7215909090909091E-10</v>
      </c>
      <c r="E90" s="57">
        <f t="shared" si="7"/>
        <v>3.443181818181818E-07</v>
      </c>
      <c r="F90" s="51">
        <v>3.03E-08</v>
      </c>
      <c r="G90" s="70"/>
      <c r="H90" s="70"/>
      <c r="I90" s="70"/>
      <c r="J90" s="70"/>
      <c r="K90" s="70"/>
      <c r="L90" s="70"/>
      <c r="M90" s="70"/>
      <c r="N90" s="70"/>
      <c r="O90" s="70"/>
      <c r="P90" s="70"/>
      <c r="Q90" s="70"/>
      <c r="R90" s="70"/>
      <c r="S90" s="70"/>
      <c r="T90" s="70"/>
    </row>
    <row r="91" spans="1:20" ht="12.75">
      <c r="A91" s="34" t="s">
        <v>38</v>
      </c>
      <c r="B91" s="38">
        <v>7440484</v>
      </c>
      <c r="C91" s="21">
        <v>1.36E-05</v>
      </c>
      <c r="D91" s="58">
        <f t="shared" si="6"/>
        <v>7.727272727272728E-08</v>
      </c>
      <c r="E91" s="57">
        <f t="shared" si="7"/>
        <v>0.00015454545454545457</v>
      </c>
      <c r="F91" s="50">
        <v>1.36E-05</v>
      </c>
      <c r="G91" s="70"/>
      <c r="H91" s="70"/>
      <c r="I91" s="70"/>
      <c r="J91" s="70"/>
      <c r="K91" s="70"/>
      <c r="L91" s="70"/>
      <c r="M91" s="70"/>
      <c r="N91" s="70"/>
      <c r="O91" s="70"/>
      <c r="P91" s="70"/>
      <c r="Q91" s="70"/>
      <c r="R91" s="70"/>
      <c r="S91" s="70"/>
      <c r="T91" s="70"/>
    </row>
    <row r="92" spans="1:20" ht="12.75">
      <c r="A92" s="1" t="s">
        <v>23</v>
      </c>
      <c r="B92" s="29">
        <v>7440508</v>
      </c>
      <c r="C92" s="30">
        <v>2.92E-05</v>
      </c>
      <c r="D92" s="58">
        <f t="shared" si="6"/>
        <v>1.659090909090909E-07</v>
      </c>
      <c r="E92" s="57">
        <f t="shared" si="7"/>
        <v>0.0003318181818181818</v>
      </c>
      <c r="F92" s="50">
        <v>2.92E-05</v>
      </c>
      <c r="G92" s="70"/>
      <c r="H92" s="70"/>
      <c r="I92" s="70"/>
      <c r="J92" s="70"/>
      <c r="K92" s="70"/>
      <c r="L92" s="70"/>
      <c r="M92" s="70"/>
      <c r="N92" s="70"/>
      <c r="O92" s="70"/>
      <c r="P92" s="70"/>
      <c r="Q92" s="70"/>
      <c r="R92" s="70"/>
      <c r="S92" s="70"/>
      <c r="T92" s="70"/>
    </row>
    <row r="93" spans="1:20" ht="12.75">
      <c r="A93" s="17" t="s">
        <v>24</v>
      </c>
      <c r="B93" s="29">
        <v>53703</v>
      </c>
      <c r="C93" s="30">
        <v>1.36E-08</v>
      </c>
      <c r="D93" s="57">
        <f t="shared" si="6"/>
        <v>7.727272727272726E-11</v>
      </c>
      <c r="E93" s="57">
        <f t="shared" si="7"/>
        <v>1.5454545454545453E-07</v>
      </c>
      <c r="F93" s="51">
        <v>1.36E-08</v>
      </c>
      <c r="G93" s="70"/>
      <c r="H93" s="70"/>
      <c r="I93" s="70"/>
      <c r="J93" s="70"/>
      <c r="K93" s="70"/>
      <c r="L93" s="70"/>
      <c r="M93" s="70"/>
      <c r="N93" s="70"/>
      <c r="O93" s="70"/>
      <c r="P93" s="70"/>
      <c r="Q93" s="70"/>
      <c r="R93" s="70"/>
      <c r="S93" s="70"/>
      <c r="T93" s="70"/>
    </row>
    <row r="94" spans="1:20" ht="12.75">
      <c r="A94" s="1" t="s">
        <v>81</v>
      </c>
      <c r="B94" s="31">
        <v>1746016</v>
      </c>
      <c r="C94" s="32">
        <v>1.5E-10</v>
      </c>
      <c r="D94" s="58">
        <f t="shared" si="6"/>
        <v>8.522727272727272E-13</v>
      </c>
      <c r="E94" s="57">
        <f t="shared" si="7"/>
        <v>1.7045454545454545E-09</v>
      </c>
      <c r="F94" s="50">
        <v>1.5E-10</v>
      </c>
      <c r="G94" s="70"/>
      <c r="H94" s="70"/>
      <c r="I94" s="70"/>
      <c r="J94" s="70"/>
      <c r="K94" s="70"/>
      <c r="L94" s="70"/>
      <c r="M94" s="70"/>
      <c r="N94" s="70"/>
      <c r="O94" s="70"/>
      <c r="P94" s="70"/>
      <c r="Q94" s="70"/>
      <c r="R94" s="70"/>
      <c r="S94" s="70"/>
      <c r="T94" s="70"/>
    </row>
    <row r="95" spans="1:20" ht="12.75">
      <c r="A95" s="1" t="s">
        <v>77</v>
      </c>
      <c r="B95" s="29">
        <v>40321764</v>
      </c>
      <c r="C95" s="30">
        <v>4.42E-10</v>
      </c>
      <c r="D95" s="57">
        <f t="shared" si="6"/>
        <v>2.5113636363636364E-12</v>
      </c>
      <c r="E95" s="57">
        <f t="shared" si="7"/>
        <v>5.0227272727272725E-09</v>
      </c>
      <c r="F95" s="51">
        <v>4.42E-10</v>
      </c>
      <c r="G95" s="70"/>
      <c r="H95" s="70"/>
      <c r="I95" s="70"/>
      <c r="J95" s="70"/>
      <c r="K95" s="70"/>
      <c r="L95" s="70"/>
      <c r="M95" s="70"/>
      <c r="N95" s="70"/>
      <c r="O95" s="70"/>
      <c r="P95" s="70"/>
      <c r="Q95" s="70"/>
      <c r="R95" s="70"/>
      <c r="S95" s="70"/>
      <c r="T95" s="70"/>
    </row>
    <row r="96" spans="1:20" ht="12.75">
      <c r="A96" s="1" t="s">
        <v>71</v>
      </c>
      <c r="B96" s="29">
        <v>39227286</v>
      </c>
      <c r="C96" s="30">
        <v>6.26E-10</v>
      </c>
      <c r="D96" s="58">
        <f t="shared" si="6"/>
        <v>3.556818181818182E-12</v>
      </c>
      <c r="E96" s="57">
        <f t="shared" si="7"/>
        <v>7.1136363636363635E-09</v>
      </c>
      <c r="F96" s="50">
        <v>6.26E-10</v>
      </c>
      <c r="G96" s="70"/>
      <c r="H96" s="70"/>
      <c r="I96" s="70"/>
      <c r="J96" s="70"/>
      <c r="K96" s="70"/>
      <c r="L96" s="70"/>
      <c r="M96" s="70"/>
      <c r="N96" s="70"/>
      <c r="O96" s="70"/>
      <c r="P96" s="70"/>
      <c r="Q96" s="70"/>
      <c r="R96" s="70"/>
      <c r="S96" s="70"/>
      <c r="T96" s="70"/>
    </row>
    <row r="97" spans="1:20" ht="12.75">
      <c r="A97" s="17" t="s">
        <v>73</v>
      </c>
      <c r="B97" s="29">
        <v>57653857</v>
      </c>
      <c r="C97" s="30">
        <v>9.51E-10</v>
      </c>
      <c r="D97" s="57">
        <f t="shared" si="6"/>
        <v>5.40340909090909E-12</v>
      </c>
      <c r="E97" s="57">
        <f t="shared" si="7"/>
        <v>1.080681818181818E-08</v>
      </c>
      <c r="F97" s="51">
        <v>9.51E-10</v>
      </c>
      <c r="G97" s="70"/>
      <c r="H97" s="70"/>
      <c r="I97" s="70"/>
      <c r="J97" s="70"/>
      <c r="K97" s="70"/>
      <c r="L97" s="70"/>
      <c r="M97" s="70"/>
      <c r="N97" s="70"/>
      <c r="O97" s="70"/>
      <c r="P97" s="70"/>
      <c r="Q97" s="70"/>
      <c r="R97" s="70"/>
      <c r="S97" s="70"/>
      <c r="T97" s="70"/>
    </row>
    <row r="98" spans="1:20" ht="12.75">
      <c r="A98" s="1" t="s">
        <v>75</v>
      </c>
      <c r="B98" s="29">
        <v>19408743</v>
      </c>
      <c r="C98" s="30">
        <v>1.28E-09</v>
      </c>
      <c r="D98" s="57">
        <f t="shared" si="6"/>
        <v>7.272727272727272E-12</v>
      </c>
      <c r="E98" s="57">
        <f t="shared" si="7"/>
        <v>1.4545454545454544E-08</v>
      </c>
      <c r="F98" s="51">
        <v>1.28E-09</v>
      </c>
      <c r="G98" s="70"/>
      <c r="H98" s="70"/>
      <c r="I98" s="70"/>
      <c r="J98" s="70"/>
      <c r="K98" s="70"/>
      <c r="L98" s="70"/>
      <c r="M98" s="70"/>
      <c r="N98" s="70"/>
      <c r="O98" s="70"/>
      <c r="P98" s="70"/>
      <c r="Q98" s="70"/>
      <c r="R98" s="70"/>
      <c r="S98" s="70"/>
      <c r="T98" s="70"/>
    </row>
    <row r="99" spans="1:20" ht="12.75">
      <c r="A99" s="1" t="s">
        <v>68</v>
      </c>
      <c r="B99" s="29">
        <v>35822469</v>
      </c>
      <c r="C99" s="30">
        <v>8.37E-09</v>
      </c>
      <c r="D99" s="57">
        <f t="shared" si="6"/>
        <v>4.755681818181818E-11</v>
      </c>
      <c r="E99" s="57">
        <f t="shared" si="7"/>
        <v>9.511363636363637E-08</v>
      </c>
      <c r="F99" s="51">
        <v>8.37E-09</v>
      </c>
      <c r="G99" s="70"/>
      <c r="H99" s="70"/>
      <c r="I99" s="70"/>
      <c r="J99" s="70"/>
      <c r="K99" s="70"/>
      <c r="L99" s="70"/>
      <c r="M99" s="70"/>
      <c r="N99" s="70"/>
      <c r="O99" s="70"/>
      <c r="P99" s="70"/>
      <c r="Q99" s="70"/>
      <c r="R99" s="70"/>
      <c r="S99" s="70"/>
      <c r="T99" s="70"/>
    </row>
    <row r="100" spans="1:20" ht="12.75">
      <c r="A100" s="25" t="s">
        <v>39</v>
      </c>
      <c r="B100" s="38">
        <v>206440</v>
      </c>
      <c r="C100" s="21">
        <v>1.52E-07</v>
      </c>
      <c r="D100" s="58">
        <f t="shared" si="6"/>
        <v>8.636363636363637E-10</v>
      </c>
      <c r="E100" s="57">
        <f t="shared" si="7"/>
        <v>1.7272727272727273E-06</v>
      </c>
      <c r="F100" s="50">
        <v>1.52E-07</v>
      </c>
      <c r="G100" s="70"/>
      <c r="H100" s="70"/>
      <c r="I100" s="70"/>
      <c r="J100" s="70"/>
      <c r="K100" s="70"/>
      <c r="L100" s="70"/>
      <c r="M100" s="70"/>
      <c r="N100" s="70"/>
      <c r="O100" s="70"/>
      <c r="P100" s="70"/>
      <c r="Q100" s="70"/>
      <c r="R100" s="70"/>
      <c r="S100" s="70"/>
      <c r="T100" s="70"/>
    </row>
    <row r="101" spans="1:20" ht="12.75">
      <c r="A101" s="34" t="s">
        <v>40</v>
      </c>
      <c r="B101" s="38">
        <v>86737</v>
      </c>
      <c r="C101" s="21">
        <v>3.39E-07</v>
      </c>
      <c r="D101" s="57">
        <f t="shared" si="6"/>
        <v>1.9261363636363638E-09</v>
      </c>
      <c r="E101" s="57">
        <f t="shared" si="7"/>
        <v>3.852272727272728E-06</v>
      </c>
      <c r="F101" s="51">
        <v>3.39E-07</v>
      </c>
      <c r="G101" s="70"/>
      <c r="H101" s="70"/>
      <c r="I101" s="70"/>
      <c r="J101" s="70"/>
      <c r="K101" s="70"/>
      <c r="L101" s="70"/>
      <c r="M101" s="70"/>
      <c r="N101" s="70"/>
      <c r="O101" s="70"/>
      <c r="P101" s="70"/>
      <c r="Q101" s="70"/>
      <c r="R101" s="70"/>
      <c r="S101" s="70"/>
      <c r="T101" s="70"/>
    </row>
    <row r="102" spans="1:20" ht="12.75">
      <c r="A102" s="1" t="s">
        <v>13</v>
      </c>
      <c r="B102" s="29">
        <v>50000</v>
      </c>
      <c r="C102" s="30">
        <v>2.99E-05</v>
      </c>
      <c r="D102" s="57">
        <f t="shared" si="6"/>
        <v>1.6988636363636363E-07</v>
      </c>
      <c r="E102" s="57">
        <f t="shared" si="7"/>
        <v>0.00033977272727272724</v>
      </c>
      <c r="F102" s="51">
        <v>2.99E-05</v>
      </c>
      <c r="G102" s="70"/>
      <c r="H102" s="70"/>
      <c r="I102" s="70"/>
      <c r="J102" s="70"/>
      <c r="K102" s="70"/>
      <c r="L102" s="70"/>
      <c r="M102" s="70"/>
      <c r="N102" s="70"/>
      <c r="O102" s="70"/>
      <c r="P102" s="70"/>
      <c r="Q102" s="70"/>
      <c r="R102" s="70"/>
      <c r="S102" s="70"/>
      <c r="T102" s="70"/>
    </row>
    <row r="103" spans="1:20" ht="12.75">
      <c r="A103" s="36" t="s">
        <v>80</v>
      </c>
      <c r="B103" s="3">
        <v>51207319</v>
      </c>
      <c r="C103" s="21">
        <v>8.01E-10</v>
      </c>
      <c r="D103" s="57">
        <f t="shared" si="6"/>
        <v>4.551136363636364E-12</v>
      </c>
      <c r="E103" s="57">
        <f t="shared" si="7"/>
        <v>9.102272727272727E-09</v>
      </c>
      <c r="F103" s="51">
        <v>8.01E-10</v>
      </c>
      <c r="G103" s="70"/>
      <c r="H103" s="70"/>
      <c r="I103" s="70"/>
      <c r="J103" s="70"/>
      <c r="K103" s="70"/>
      <c r="L103" s="70"/>
      <c r="M103" s="70"/>
      <c r="N103" s="70"/>
      <c r="O103" s="70"/>
      <c r="P103" s="70"/>
      <c r="Q103" s="70"/>
      <c r="R103" s="70"/>
      <c r="S103" s="70"/>
      <c r="T103" s="70"/>
    </row>
    <row r="104" spans="1:20" ht="12.75">
      <c r="A104" s="27" t="s">
        <v>76</v>
      </c>
      <c r="B104" s="3">
        <v>57117416</v>
      </c>
      <c r="C104" s="21">
        <v>6.74E-10</v>
      </c>
      <c r="D104" s="58">
        <f t="shared" si="6"/>
        <v>3.829545454545455E-12</v>
      </c>
      <c r="E104" s="57">
        <f t="shared" si="7"/>
        <v>7.65909090909091E-09</v>
      </c>
      <c r="F104" s="50">
        <v>6.74E-10</v>
      </c>
      <c r="G104" s="70"/>
      <c r="H104" s="70"/>
      <c r="I104" s="70"/>
      <c r="J104" s="70"/>
      <c r="K104" s="70"/>
      <c r="L104" s="70"/>
      <c r="M104" s="70"/>
      <c r="N104" s="70"/>
      <c r="O104" s="70"/>
      <c r="P104" s="70"/>
      <c r="Q104" s="70"/>
      <c r="R104" s="70"/>
      <c r="S104" s="70"/>
      <c r="T104" s="70"/>
    </row>
    <row r="105" spans="1:20" ht="12.75">
      <c r="A105" s="27" t="s">
        <v>79</v>
      </c>
      <c r="B105" s="3">
        <v>57117314</v>
      </c>
      <c r="C105" s="21">
        <v>1.74E-09</v>
      </c>
      <c r="D105" s="57">
        <f t="shared" si="6"/>
        <v>9.886363636363636E-12</v>
      </c>
      <c r="E105" s="57">
        <f t="shared" si="7"/>
        <v>1.977272727272727E-08</v>
      </c>
      <c r="F105" s="51">
        <v>1.74E-09</v>
      </c>
      <c r="G105" s="70"/>
      <c r="H105" s="70"/>
      <c r="I105" s="70"/>
      <c r="J105" s="70"/>
      <c r="K105" s="70"/>
      <c r="L105" s="70"/>
      <c r="M105" s="70"/>
      <c r="N105" s="70"/>
      <c r="O105" s="70"/>
      <c r="P105" s="70"/>
      <c r="Q105" s="70"/>
      <c r="R105" s="70"/>
      <c r="S105" s="70"/>
      <c r="T105" s="70"/>
    </row>
    <row r="106" spans="1:20" ht="12.75">
      <c r="A106" s="17" t="s">
        <v>70</v>
      </c>
      <c r="B106" s="29">
        <v>70648269</v>
      </c>
      <c r="C106" s="30">
        <v>1.97E-09</v>
      </c>
      <c r="D106" s="58">
        <f t="shared" si="6"/>
        <v>1.1193181818181818E-11</v>
      </c>
      <c r="E106" s="57">
        <f t="shared" si="7"/>
        <v>2.2386363636363637E-08</v>
      </c>
      <c r="F106" s="50">
        <v>1.97E-09</v>
      </c>
      <c r="G106" s="70"/>
      <c r="H106" s="70"/>
      <c r="I106" s="70"/>
      <c r="J106" s="70"/>
      <c r="K106" s="70"/>
      <c r="L106" s="70"/>
      <c r="M106" s="70"/>
      <c r="N106" s="70"/>
      <c r="O106" s="70"/>
      <c r="P106" s="70"/>
      <c r="Q106" s="70"/>
      <c r="R106" s="70"/>
      <c r="S106" s="70"/>
      <c r="T106" s="70"/>
    </row>
    <row r="107" spans="1:20" ht="12.75">
      <c r="A107" s="9" t="s">
        <v>72</v>
      </c>
      <c r="B107" s="3">
        <v>57117449</v>
      </c>
      <c r="C107" s="21">
        <v>1.97E-09</v>
      </c>
      <c r="D107" s="57">
        <f t="shared" si="6"/>
        <v>1.1193181818181818E-11</v>
      </c>
      <c r="E107" s="57">
        <f t="shared" si="7"/>
        <v>2.2386363636363637E-08</v>
      </c>
      <c r="F107" s="51">
        <v>1.97E-09</v>
      </c>
      <c r="G107" s="70"/>
      <c r="H107" s="70"/>
      <c r="I107" s="70"/>
      <c r="J107" s="70"/>
      <c r="K107" s="70"/>
      <c r="L107" s="70"/>
      <c r="M107" s="70"/>
      <c r="N107" s="70"/>
      <c r="O107" s="70"/>
      <c r="P107" s="70"/>
      <c r="Q107" s="70"/>
      <c r="R107" s="70"/>
      <c r="S107" s="70"/>
      <c r="T107" s="70"/>
    </row>
    <row r="108" spans="1:20" ht="12.75">
      <c r="A108" s="4" t="s">
        <v>74</v>
      </c>
      <c r="B108" s="3">
        <v>72918219</v>
      </c>
      <c r="C108" s="21">
        <v>3.72E-09</v>
      </c>
      <c r="D108" s="57">
        <f t="shared" si="6"/>
        <v>2.1136363636363637E-11</v>
      </c>
      <c r="E108" s="57">
        <f t="shared" si="7"/>
        <v>4.227272727272727E-08</v>
      </c>
      <c r="F108" s="51">
        <v>3.72E-09</v>
      </c>
      <c r="G108" s="70"/>
      <c r="H108" s="70"/>
      <c r="I108" s="70"/>
      <c r="J108" s="70"/>
      <c r="K108" s="70"/>
      <c r="L108" s="70"/>
      <c r="M108" s="70"/>
      <c r="N108" s="70"/>
      <c r="O108" s="70"/>
      <c r="P108" s="70"/>
      <c r="Q108" s="70"/>
      <c r="R108" s="70"/>
      <c r="S108" s="70"/>
      <c r="T108" s="70"/>
    </row>
    <row r="109" spans="1:20" ht="12.75">
      <c r="A109" s="9" t="s">
        <v>78</v>
      </c>
      <c r="B109" s="3">
        <v>60851345</v>
      </c>
      <c r="C109" s="21">
        <v>7.42E-10</v>
      </c>
      <c r="D109" s="58">
        <f t="shared" si="6"/>
        <v>4.215909090909091E-12</v>
      </c>
      <c r="E109" s="57">
        <f t="shared" si="7"/>
        <v>8.431818181818182E-09</v>
      </c>
      <c r="F109" s="50">
        <v>7.42E-10</v>
      </c>
      <c r="G109" s="70"/>
      <c r="H109" s="70"/>
      <c r="I109" s="70"/>
      <c r="J109" s="70"/>
      <c r="K109" s="70"/>
      <c r="L109" s="70"/>
      <c r="M109" s="70"/>
      <c r="N109" s="70"/>
      <c r="O109" s="70"/>
      <c r="P109" s="70"/>
      <c r="Q109" s="70"/>
      <c r="R109" s="70"/>
      <c r="S109" s="70"/>
      <c r="T109" s="70"/>
    </row>
    <row r="110" spans="1:20" ht="12.75">
      <c r="A110" s="9" t="s">
        <v>67</v>
      </c>
      <c r="B110" s="3">
        <v>67562394</v>
      </c>
      <c r="C110" s="21">
        <v>1.15E-08</v>
      </c>
      <c r="D110" s="58">
        <f t="shared" si="6"/>
        <v>6.534090909090909E-11</v>
      </c>
      <c r="E110" s="57">
        <f t="shared" si="7"/>
        <v>1.306818181818182E-07</v>
      </c>
      <c r="F110" s="50">
        <v>1.15E-08</v>
      </c>
      <c r="G110" s="70"/>
      <c r="H110" s="70"/>
      <c r="I110" s="70"/>
      <c r="J110" s="70"/>
      <c r="K110" s="70"/>
      <c r="L110" s="70"/>
      <c r="M110" s="70"/>
      <c r="N110" s="70"/>
      <c r="O110" s="70"/>
      <c r="P110" s="70"/>
      <c r="Q110" s="70"/>
      <c r="R110" s="70"/>
      <c r="S110" s="70"/>
      <c r="T110" s="70"/>
    </row>
    <row r="111" spans="1:20" ht="12.75">
      <c r="A111" s="9" t="s">
        <v>69</v>
      </c>
      <c r="B111" s="3">
        <v>55673897</v>
      </c>
      <c r="C111" s="21">
        <v>7.76E-10</v>
      </c>
      <c r="D111" s="57">
        <f t="shared" si="6"/>
        <v>4.409090909090909E-12</v>
      </c>
      <c r="E111" s="57">
        <f t="shared" si="7"/>
        <v>8.818181818181819E-09</v>
      </c>
      <c r="F111" s="51">
        <v>7.76E-10</v>
      </c>
      <c r="G111" s="70"/>
      <c r="H111" s="70"/>
      <c r="I111" s="70"/>
      <c r="J111" s="70"/>
      <c r="K111" s="70"/>
      <c r="L111" s="70"/>
      <c r="M111" s="70"/>
      <c r="N111" s="70"/>
      <c r="O111" s="70"/>
      <c r="P111" s="70"/>
      <c r="Q111" s="70"/>
      <c r="R111" s="70"/>
      <c r="S111" s="70"/>
      <c r="T111" s="70"/>
    </row>
    <row r="112" spans="1:20" ht="12.75">
      <c r="A112" s="17" t="s">
        <v>60</v>
      </c>
      <c r="B112" s="29">
        <v>18540299</v>
      </c>
      <c r="C112" s="30">
        <v>1.96E-05</v>
      </c>
      <c r="D112" s="57">
        <f>C112/$B$13</f>
        <v>1.1136363636363636E-07</v>
      </c>
      <c r="E112" s="57">
        <f>D112*2000</f>
        <v>0.00022272727272727272</v>
      </c>
      <c r="F112" s="51">
        <v>1.96E-05</v>
      </c>
      <c r="G112" s="70"/>
      <c r="H112" s="70"/>
      <c r="I112" s="70"/>
      <c r="J112" s="70"/>
      <c r="K112" s="70"/>
      <c r="L112" s="70"/>
      <c r="M112" s="70"/>
      <c r="N112" s="70"/>
      <c r="O112" s="70"/>
      <c r="P112" s="70"/>
      <c r="Q112" s="70"/>
      <c r="R112" s="70"/>
      <c r="S112" s="70"/>
      <c r="T112" s="70"/>
    </row>
    <row r="113" spans="1:20" ht="12.75">
      <c r="A113" s="4" t="s">
        <v>59</v>
      </c>
      <c r="B113" s="3">
        <v>7647010</v>
      </c>
      <c r="C113" s="21">
        <v>0.0947</v>
      </c>
      <c r="D113" s="57">
        <f t="shared" si="6"/>
        <v>0.0005380681818181819</v>
      </c>
      <c r="E113" s="57">
        <f t="shared" si="7"/>
        <v>1.0761363636363637</v>
      </c>
      <c r="F113" s="50">
        <v>0.0947</v>
      </c>
      <c r="G113" s="70"/>
      <c r="H113" s="70"/>
      <c r="I113" s="70"/>
      <c r="J113" s="70"/>
      <c r="K113" s="70"/>
      <c r="L113" s="70"/>
      <c r="M113" s="70"/>
      <c r="N113" s="70"/>
      <c r="O113" s="70"/>
      <c r="P113" s="70"/>
      <c r="Q113" s="70"/>
      <c r="R113" s="70"/>
      <c r="S113" s="70"/>
      <c r="T113" s="70"/>
    </row>
    <row r="114" spans="1:20" ht="12.75">
      <c r="A114" s="4" t="s">
        <v>58</v>
      </c>
      <c r="B114" s="3">
        <v>7664393</v>
      </c>
      <c r="C114" s="21">
        <v>0.00141</v>
      </c>
      <c r="D114" s="57">
        <f t="shared" si="6"/>
        <v>8.011363636363637E-06</v>
      </c>
      <c r="E114" s="57">
        <f t="shared" si="7"/>
        <v>0.016022727272727275</v>
      </c>
      <c r="F114" s="50">
        <v>0.00141</v>
      </c>
      <c r="G114" s="70"/>
      <c r="H114" s="70"/>
      <c r="I114" s="70"/>
      <c r="J114" s="70"/>
      <c r="K114" s="70"/>
      <c r="L114" s="70"/>
      <c r="M114" s="70"/>
      <c r="N114" s="70"/>
      <c r="O114" s="70"/>
      <c r="P114" s="70"/>
      <c r="Q114" s="70"/>
      <c r="R114" s="70"/>
      <c r="S114" s="70"/>
      <c r="T114" s="70"/>
    </row>
    <row r="115" spans="1:20" ht="12.75">
      <c r="A115" s="4" t="s">
        <v>25</v>
      </c>
      <c r="B115" s="3">
        <v>193395</v>
      </c>
      <c r="C115" s="21">
        <v>1.46E-08</v>
      </c>
      <c r="D115" s="57">
        <f t="shared" si="6"/>
        <v>8.295454545454545E-11</v>
      </c>
      <c r="E115" s="57">
        <f t="shared" si="7"/>
        <v>1.659090909090909E-07</v>
      </c>
      <c r="F115" s="50">
        <v>1.46E-08</v>
      </c>
      <c r="G115" s="70"/>
      <c r="H115" s="70"/>
      <c r="I115" s="70"/>
      <c r="J115" s="70"/>
      <c r="K115" s="70"/>
      <c r="L115" s="70"/>
      <c r="M115" s="70"/>
      <c r="N115" s="70"/>
      <c r="O115" s="70"/>
      <c r="P115" s="70"/>
      <c r="Q115" s="70"/>
      <c r="R115" s="70"/>
      <c r="S115" s="70"/>
      <c r="T115" s="70"/>
    </row>
    <row r="116" spans="1:20" ht="12.75">
      <c r="A116" s="4" t="s">
        <v>26</v>
      </c>
      <c r="B116" s="3">
        <v>7439921</v>
      </c>
      <c r="C116" s="21">
        <v>6.29E-05</v>
      </c>
      <c r="D116" s="57">
        <f t="shared" si="6"/>
        <v>3.573863636363636E-07</v>
      </c>
      <c r="E116" s="57">
        <f t="shared" si="7"/>
        <v>0.0007147727272727272</v>
      </c>
      <c r="F116" s="50">
        <v>6.29E-05</v>
      </c>
      <c r="G116" s="70"/>
      <c r="H116" s="70"/>
      <c r="I116" s="70"/>
      <c r="J116" s="70"/>
      <c r="K116" s="70"/>
      <c r="L116" s="70"/>
      <c r="M116" s="70"/>
      <c r="N116" s="70"/>
      <c r="O116" s="70"/>
      <c r="P116" s="70"/>
      <c r="Q116" s="70"/>
      <c r="R116" s="70"/>
      <c r="S116" s="70"/>
      <c r="T116" s="70"/>
    </row>
    <row r="117" spans="1:20" ht="12.75">
      <c r="A117" s="4" t="s">
        <v>88</v>
      </c>
      <c r="B117" s="3">
        <v>7439976</v>
      </c>
      <c r="C117" s="133">
        <v>0.00218</v>
      </c>
      <c r="D117" s="57">
        <f t="shared" si="6"/>
        <v>1.2386363636363637E-05</v>
      </c>
      <c r="E117" s="57">
        <f t="shared" si="7"/>
        <v>0.024772727272727273</v>
      </c>
      <c r="F117" s="133">
        <v>0.00218</v>
      </c>
      <c r="G117" s="134"/>
      <c r="H117" s="70"/>
      <c r="I117" s="70"/>
      <c r="J117" s="70"/>
      <c r="K117" s="70"/>
      <c r="L117" s="70"/>
      <c r="M117" s="70"/>
      <c r="N117" s="70"/>
      <c r="O117" s="70"/>
      <c r="P117" s="70"/>
      <c r="Q117" s="70"/>
      <c r="R117" s="70"/>
      <c r="S117" s="70"/>
      <c r="T117" s="70"/>
    </row>
    <row r="118" spans="1:20" ht="12.75">
      <c r="A118" s="4" t="s">
        <v>27</v>
      </c>
      <c r="B118" s="3">
        <v>91203</v>
      </c>
      <c r="C118" s="21">
        <v>6.78E-05</v>
      </c>
      <c r="D118" s="57">
        <f t="shared" si="6"/>
        <v>3.8522727272727267E-07</v>
      </c>
      <c r="E118" s="57">
        <f t="shared" si="7"/>
        <v>0.0007704545454545453</v>
      </c>
      <c r="F118" s="50">
        <v>6.78E-05</v>
      </c>
      <c r="G118" s="70"/>
      <c r="H118" s="70"/>
      <c r="I118" s="70"/>
      <c r="J118" s="70"/>
      <c r="K118" s="70"/>
      <c r="L118" s="70"/>
      <c r="M118" s="70"/>
      <c r="N118" s="70"/>
      <c r="O118" s="70"/>
      <c r="P118" s="70"/>
      <c r="Q118" s="70"/>
      <c r="R118" s="70"/>
      <c r="S118" s="70"/>
      <c r="T118" s="70"/>
    </row>
    <row r="119" spans="1:20" ht="12.75">
      <c r="A119" s="4" t="s">
        <v>28</v>
      </c>
      <c r="B119" s="3">
        <v>7440020</v>
      </c>
      <c r="C119" s="21">
        <v>3.83E-05</v>
      </c>
      <c r="D119" s="57">
        <f t="shared" si="6"/>
        <v>2.176136363636364E-07</v>
      </c>
      <c r="E119" s="57">
        <f t="shared" si="7"/>
        <v>0.0004352272727272728</v>
      </c>
      <c r="F119" s="50">
        <v>3.83E-05</v>
      </c>
      <c r="G119" s="70"/>
      <c r="H119" s="70"/>
      <c r="I119" s="70"/>
      <c r="J119" s="70"/>
      <c r="K119" s="70"/>
      <c r="L119" s="70"/>
      <c r="M119" s="70"/>
      <c r="N119" s="70"/>
      <c r="O119" s="70"/>
      <c r="P119" s="70"/>
      <c r="Q119" s="70"/>
      <c r="R119" s="70"/>
      <c r="S119" s="70"/>
      <c r="T119" s="70"/>
    </row>
    <row r="120" spans="1:20" ht="12.75">
      <c r="A120" s="25" t="s">
        <v>41</v>
      </c>
      <c r="B120" s="38">
        <v>85018</v>
      </c>
      <c r="C120" s="21">
        <v>1.78E-06</v>
      </c>
      <c r="D120" s="58">
        <f t="shared" si="6"/>
        <v>1.0113636363636363E-08</v>
      </c>
      <c r="E120" s="57">
        <f t="shared" si="7"/>
        <v>2.0227272727272726E-05</v>
      </c>
      <c r="F120" s="50">
        <v>1.78E-06</v>
      </c>
      <c r="G120" s="70"/>
      <c r="H120" s="70"/>
      <c r="I120" s="70"/>
      <c r="J120" s="70"/>
      <c r="K120" s="70"/>
      <c r="L120" s="70"/>
      <c r="M120" s="70"/>
      <c r="N120" s="70"/>
      <c r="O120" s="70"/>
      <c r="P120" s="70"/>
      <c r="Q120" s="70"/>
      <c r="R120" s="70"/>
      <c r="S120" s="70"/>
      <c r="T120" s="70"/>
    </row>
    <row r="121" spans="1:20" ht="12.75">
      <c r="A121" s="25" t="s">
        <v>42</v>
      </c>
      <c r="B121" s="38">
        <v>129000</v>
      </c>
      <c r="C121" s="21">
        <v>1.64E-07</v>
      </c>
      <c r="D121" s="58">
        <f t="shared" si="6"/>
        <v>9.318181818181818E-10</v>
      </c>
      <c r="E121" s="57">
        <f t="shared" si="7"/>
        <v>1.8636363636363637E-06</v>
      </c>
      <c r="F121" s="50">
        <v>1.64E-07</v>
      </c>
      <c r="G121" s="70"/>
      <c r="H121" s="70"/>
      <c r="I121" s="70"/>
      <c r="J121" s="70"/>
      <c r="K121" s="70"/>
      <c r="L121" s="70"/>
      <c r="M121" s="70"/>
      <c r="N121" s="70"/>
      <c r="O121" s="70"/>
      <c r="P121" s="70"/>
      <c r="Q121" s="70"/>
      <c r="R121" s="70"/>
      <c r="S121" s="70"/>
      <c r="T121" s="70"/>
    </row>
    <row r="122" spans="1:20" ht="12.75">
      <c r="A122" s="27" t="s">
        <v>29</v>
      </c>
      <c r="B122" s="3">
        <v>7782492</v>
      </c>
      <c r="C122" s="21">
        <v>4.48E-05</v>
      </c>
      <c r="D122" s="58">
        <f t="shared" si="6"/>
        <v>2.5454545454545453E-07</v>
      </c>
      <c r="E122" s="57">
        <f t="shared" si="7"/>
        <v>0.000509090909090909</v>
      </c>
      <c r="F122" s="50">
        <v>4.48E-05</v>
      </c>
      <c r="G122" s="70"/>
      <c r="H122" s="70"/>
      <c r="I122" s="70"/>
      <c r="J122" s="70"/>
      <c r="K122" s="70"/>
      <c r="L122" s="70"/>
      <c r="M122" s="70"/>
      <c r="N122" s="70"/>
      <c r="O122" s="70"/>
      <c r="P122" s="70"/>
      <c r="Q122" s="70"/>
      <c r="R122" s="70"/>
      <c r="S122" s="70"/>
      <c r="T122" s="70"/>
    </row>
    <row r="123" spans="1:20" ht="12.75">
      <c r="A123" s="25" t="s">
        <v>43</v>
      </c>
      <c r="B123" s="38">
        <v>7440224</v>
      </c>
      <c r="C123" s="21">
        <v>1.23E-05</v>
      </c>
      <c r="D123" s="58">
        <f t="shared" si="6"/>
        <v>6.988636363636364E-08</v>
      </c>
      <c r="E123" s="57">
        <f t="shared" si="7"/>
        <v>0.0001397727272727273</v>
      </c>
      <c r="F123" s="50">
        <v>1.23E-05</v>
      </c>
      <c r="G123" s="70"/>
      <c r="H123" s="70"/>
      <c r="I123" s="70"/>
      <c r="J123" s="70"/>
      <c r="K123" s="70"/>
      <c r="L123" s="70"/>
      <c r="M123" s="70"/>
      <c r="N123" s="70"/>
      <c r="O123" s="70"/>
      <c r="P123" s="70"/>
      <c r="Q123" s="70"/>
      <c r="R123" s="70"/>
      <c r="S123" s="70"/>
      <c r="T123" s="70"/>
    </row>
    <row r="124" spans="1:20" ht="13.5" thickBot="1">
      <c r="A124" s="26" t="s">
        <v>44</v>
      </c>
      <c r="B124" s="39">
        <v>7440666</v>
      </c>
      <c r="C124" s="22">
        <v>0.000406</v>
      </c>
      <c r="D124" s="59">
        <f t="shared" si="6"/>
        <v>2.306818181818182E-06</v>
      </c>
      <c r="E124" s="67">
        <f t="shared" si="7"/>
        <v>0.004613636363636364</v>
      </c>
      <c r="F124" s="52">
        <v>0.000406</v>
      </c>
      <c r="G124" s="70"/>
      <c r="H124" s="70"/>
      <c r="I124" s="70"/>
      <c r="J124" s="70"/>
      <c r="K124" s="70"/>
      <c r="L124" s="70"/>
      <c r="M124" s="70"/>
      <c r="N124" s="70"/>
      <c r="O124" s="70"/>
      <c r="P124" s="70"/>
      <c r="Q124" s="70"/>
      <c r="R124" s="70"/>
      <c r="S124" s="70"/>
      <c r="T124" s="70"/>
    </row>
    <row r="125" spans="1:20" ht="12.75">
      <c r="A125" s="70"/>
      <c r="B125" s="84"/>
      <c r="C125" s="70"/>
      <c r="D125" s="70"/>
      <c r="E125" s="70"/>
      <c r="F125" s="70"/>
      <c r="G125" s="70"/>
      <c r="H125" s="70"/>
      <c r="I125" s="70"/>
      <c r="J125" s="70"/>
      <c r="K125" s="70"/>
      <c r="L125" s="70"/>
      <c r="M125" s="70"/>
      <c r="N125" s="70"/>
      <c r="O125" s="70"/>
      <c r="P125" s="70"/>
      <c r="Q125" s="70"/>
      <c r="R125" s="70"/>
      <c r="S125" s="70"/>
      <c r="T125" s="70"/>
    </row>
    <row r="126" spans="1:20" ht="12.75">
      <c r="A126" s="70"/>
      <c r="B126" s="84"/>
      <c r="C126" s="70"/>
      <c r="D126" s="70"/>
      <c r="E126" s="70"/>
      <c r="F126" s="70"/>
      <c r="G126" s="70"/>
      <c r="H126" s="70"/>
      <c r="I126" s="70"/>
      <c r="J126" s="70"/>
      <c r="K126" s="70"/>
      <c r="L126" s="70"/>
      <c r="M126" s="70"/>
      <c r="N126" s="70"/>
      <c r="O126" s="70"/>
      <c r="P126" s="70"/>
      <c r="Q126" s="70"/>
      <c r="R126" s="70"/>
      <c r="S126" s="70"/>
      <c r="T126" s="70"/>
    </row>
    <row r="127" spans="1:20" ht="12.75">
      <c r="A127" s="70"/>
      <c r="B127" s="84"/>
      <c r="C127" s="70"/>
      <c r="D127" s="70"/>
      <c r="E127" s="70"/>
      <c r="F127" s="70"/>
      <c r="G127" s="70"/>
      <c r="H127" s="70"/>
      <c r="I127" s="70"/>
      <c r="J127" s="70"/>
      <c r="K127" s="70"/>
      <c r="L127" s="70"/>
      <c r="M127" s="70"/>
      <c r="N127" s="70"/>
      <c r="O127" s="70"/>
      <c r="P127" s="70"/>
      <c r="Q127" s="70"/>
      <c r="R127" s="70"/>
      <c r="S127" s="70"/>
      <c r="T127" s="70"/>
    </row>
    <row r="128" spans="1:20" ht="12.75">
      <c r="A128" s="70"/>
      <c r="B128" s="84"/>
      <c r="C128" s="70"/>
      <c r="D128" s="70"/>
      <c r="E128" s="70"/>
      <c r="F128" s="70"/>
      <c r="G128" s="70"/>
      <c r="H128" s="70"/>
      <c r="I128" s="70"/>
      <c r="J128" s="70"/>
      <c r="K128" s="70"/>
      <c r="L128" s="70"/>
      <c r="M128" s="70"/>
      <c r="N128" s="70"/>
      <c r="O128" s="70"/>
      <c r="P128" s="70"/>
      <c r="Q128" s="70"/>
      <c r="R128" s="70"/>
      <c r="S128" s="70"/>
      <c r="T128" s="70"/>
    </row>
    <row r="129" spans="1:20" ht="12.75">
      <c r="A129" s="70"/>
      <c r="B129" s="84"/>
      <c r="C129" s="70"/>
      <c r="D129" s="70"/>
      <c r="E129" s="70"/>
      <c r="F129" s="70"/>
      <c r="G129" s="70"/>
      <c r="H129" s="70"/>
      <c r="I129" s="70"/>
      <c r="J129" s="70"/>
      <c r="K129" s="70"/>
      <c r="L129" s="70"/>
      <c r="M129" s="70"/>
      <c r="N129" s="70"/>
      <c r="O129" s="70"/>
      <c r="P129" s="70"/>
      <c r="Q129" s="70"/>
      <c r="R129" s="70"/>
      <c r="S129" s="70"/>
      <c r="T129" s="70"/>
    </row>
  </sheetData>
  <sheetProtection/>
  <mergeCells count="29">
    <mergeCell ref="A69:F69"/>
    <mergeCell ref="A68:F68"/>
    <mergeCell ref="A67:F67"/>
    <mergeCell ref="J14:J15"/>
    <mergeCell ref="A14:A15"/>
    <mergeCell ref="I14:I15"/>
    <mergeCell ref="D14:D15"/>
    <mergeCell ref="E14:E15"/>
    <mergeCell ref="C14:C15"/>
    <mergeCell ref="K14:K15"/>
    <mergeCell ref="B1:G1"/>
    <mergeCell ref="B14:B15"/>
    <mergeCell ref="F14:F15"/>
    <mergeCell ref="B2:G2"/>
    <mergeCell ref="B3:C3"/>
    <mergeCell ref="E3:F3"/>
    <mergeCell ref="H14:H15"/>
    <mergeCell ref="G14:G15"/>
    <mergeCell ref="D7:G7"/>
    <mergeCell ref="A74:A75"/>
    <mergeCell ref="B74:B75"/>
    <mergeCell ref="C74:C75"/>
    <mergeCell ref="D74:D75"/>
    <mergeCell ref="E74:E75"/>
    <mergeCell ref="J9:K9"/>
    <mergeCell ref="J10:K10"/>
    <mergeCell ref="J11:K11"/>
    <mergeCell ref="D8:G13"/>
    <mergeCell ref="F74:F75"/>
  </mergeCells>
  <printOptions gridLines="1"/>
  <pageMargins left="0.75" right="0.75" top="0.64" bottom="0.75" header="0.3" footer="0.5"/>
  <pageSetup blackAndWhite="1" fitToHeight="1" fitToWidth="1" horizontalDpi="600" verticalDpi="600" orientation="portrait"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2012-11-29T18:38:26Z</cp:lastPrinted>
  <dcterms:created xsi:type="dcterms:W3CDTF">2009-10-30T20:24:14Z</dcterms:created>
  <dcterms:modified xsi:type="dcterms:W3CDTF">2024-03-12T20:30:09Z</dcterms:modified>
  <cp:category/>
  <cp:version/>
  <cp:contentType/>
  <cp:contentStatus/>
</cp:coreProperties>
</file>